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ady Camargo\Downloads\"/>
    </mc:Choice>
  </mc:AlternateContent>
  <xr:revisionPtr revIDLastSave="0" documentId="13_ncr:1_{604E9458-13DB-49FB-BF7D-54F70BD086B2}" xr6:coauthVersionLast="45" xr6:coauthVersionMax="45" xr10:uidLastSave="{00000000-0000-0000-0000-000000000000}"/>
  <bookViews>
    <workbookView xWindow="-110" yWindow="-110" windowWidth="19420" windowHeight="10420" xr2:uid="{76B40802-35BA-462F-9682-CBEBDBC30792}"/>
  </bookViews>
  <sheets>
    <sheet name="Hoja1" sheetId="1" r:id="rId1"/>
    <sheet name="Hoja2" sheetId="2" r:id="rId2"/>
  </sheets>
  <externalReferences>
    <externalReference r:id="rId3"/>
  </externalReferences>
  <definedNames>
    <definedName name="_xlnm._FilterDatabase" localSheetId="0" hidden="1">Hoja1!$B$7:$AK$280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K280" i="1" l="1"/>
  <c r="AJ280" i="1"/>
  <c r="AI280" i="1"/>
  <c r="Z280" i="1"/>
  <c r="P280" i="1"/>
  <c r="I280" i="1"/>
  <c r="H280" i="1"/>
  <c r="AK279" i="1"/>
  <c r="AJ279" i="1"/>
  <c r="AI279" i="1"/>
  <c r="Z279" i="1"/>
  <c r="P279" i="1"/>
  <c r="I279" i="1"/>
  <c r="H279" i="1"/>
  <c r="AK278" i="1"/>
  <c r="AJ278" i="1"/>
  <c r="AI278" i="1"/>
  <c r="Z278" i="1"/>
  <c r="P278" i="1"/>
  <c r="I278" i="1"/>
  <c r="H278" i="1"/>
  <c r="AK277" i="1"/>
  <c r="AJ277" i="1"/>
  <c r="AI277" i="1"/>
  <c r="Z277" i="1"/>
  <c r="P277" i="1"/>
  <c r="I277" i="1"/>
  <c r="H277" i="1"/>
  <c r="AK276" i="1"/>
  <c r="AJ276" i="1"/>
  <c r="AI276" i="1"/>
  <c r="Z276" i="1"/>
  <c r="P276" i="1"/>
  <c r="I276" i="1"/>
  <c r="H276" i="1"/>
  <c r="AK275" i="1"/>
  <c r="AJ275" i="1"/>
  <c r="AI275" i="1"/>
  <c r="Z275" i="1"/>
  <c r="P275" i="1"/>
  <c r="AK274" i="1"/>
  <c r="AJ274" i="1"/>
  <c r="AI274" i="1"/>
  <c r="Z274" i="1"/>
  <c r="P274" i="1"/>
  <c r="H274" i="1"/>
  <c r="AK273" i="1"/>
  <c r="AJ273" i="1"/>
  <c r="AI273" i="1"/>
  <c r="Z273" i="1"/>
  <c r="P273" i="1"/>
  <c r="AK272" i="1"/>
  <c r="AJ272" i="1"/>
  <c r="AI272" i="1"/>
  <c r="Z272" i="1"/>
  <c r="P272" i="1"/>
  <c r="AK271" i="1"/>
  <c r="AJ271" i="1"/>
  <c r="AI271" i="1"/>
  <c r="Z271" i="1"/>
  <c r="P271" i="1"/>
  <c r="AK270" i="1"/>
  <c r="AJ270" i="1"/>
  <c r="AI270" i="1"/>
  <c r="Z270" i="1"/>
  <c r="P270" i="1"/>
  <c r="I270" i="1"/>
  <c r="H270" i="1"/>
  <c r="AK269" i="1"/>
  <c r="AJ269" i="1"/>
  <c r="AI269" i="1"/>
  <c r="Z269" i="1"/>
  <c r="P269" i="1"/>
  <c r="AK268" i="1"/>
  <c r="AJ268" i="1"/>
  <c r="AI268" i="1"/>
  <c r="Z268" i="1"/>
  <c r="P268" i="1"/>
  <c r="I268" i="1"/>
  <c r="H268" i="1"/>
  <c r="AK267" i="1"/>
  <c r="AJ267" i="1"/>
  <c r="AI267" i="1"/>
  <c r="Z267" i="1"/>
  <c r="P267" i="1"/>
  <c r="I267" i="1"/>
  <c r="H267" i="1"/>
  <c r="AK266" i="1"/>
  <c r="AJ266" i="1"/>
  <c r="AI266" i="1"/>
  <c r="Z266" i="1"/>
  <c r="P266" i="1"/>
  <c r="I266" i="1"/>
  <c r="H266" i="1"/>
  <c r="AK265" i="1"/>
  <c r="AJ265" i="1"/>
  <c r="AI265" i="1"/>
  <c r="Z265" i="1"/>
  <c r="P265" i="1"/>
  <c r="I265" i="1"/>
  <c r="H265" i="1"/>
  <c r="AK264" i="1"/>
  <c r="AJ264" i="1"/>
  <c r="AI264" i="1"/>
  <c r="Z264" i="1"/>
  <c r="P264" i="1"/>
  <c r="I264" i="1"/>
  <c r="H264" i="1"/>
  <c r="AK263" i="1"/>
  <c r="AJ263" i="1"/>
  <c r="AI263" i="1"/>
  <c r="Z263" i="1"/>
  <c r="P263" i="1"/>
  <c r="I263" i="1"/>
  <c r="H263" i="1"/>
  <c r="AK262" i="1"/>
  <c r="AJ262" i="1"/>
  <c r="AI262" i="1"/>
  <c r="Z262" i="1"/>
  <c r="P262" i="1"/>
  <c r="I262" i="1"/>
  <c r="H262" i="1"/>
  <c r="AK261" i="1"/>
  <c r="AJ261" i="1"/>
  <c r="AI261" i="1"/>
  <c r="Z261" i="1"/>
  <c r="P261" i="1"/>
  <c r="I261" i="1"/>
  <c r="H261" i="1"/>
  <c r="AK260" i="1"/>
  <c r="AJ260" i="1"/>
  <c r="AI260" i="1"/>
  <c r="Z260" i="1"/>
  <c r="P260" i="1"/>
  <c r="I260" i="1"/>
  <c r="H260" i="1"/>
  <c r="AK259" i="1"/>
  <c r="AJ259" i="1"/>
  <c r="AI259" i="1"/>
  <c r="Z259" i="1"/>
  <c r="P259" i="1"/>
  <c r="I259" i="1"/>
  <c r="H259" i="1"/>
  <c r="AK258" i="1"/>
  <c r="AJ258" i="1"/>
  <c r="AI258" i="1"/>
  <c r="Z258" i="1"/>
  <c r="P258" i="1"/>
  <c r="I258" i="1"/>
  <c r="H258" i="1"/>
  <c r="AK257" i="1"/>
  <c r="AJ257" i="1"/>
  <c r="AI257" i="1"/>
  <c r="Z257" i="1"/>
  <c r="P257" i="1"/>
  <c r="I257" i="1"/>
  <c r="H257" i="1"/>
  <c r="AK256" i="1"/>
  <c r="AJ256" i="1"/>
  <c r="AI256" i="1"/>
  <c r="Z256" i="1"/>
  <c r="P256" i="1"/>
  <c r="I256" i="1"/>
  <c r="H256" i="1"/>
  <c r="AK255" i="1"/>
  <c r="AJ255" i="1"/>
  <c r="AI255" i="1"/>
  <c r="Z255" i="1"/>
  <c r="P255" i="1"/>
  <c r="I255" i="1"/>
  <c r="H255" i="1"/>
  <c r="AK254" i="1"/>
  <c r="AJ254" i="1"/>
  <c r="AI254" i="1"/>
  <c r="Z254" i="1"/>
  <c r="P254" i="1"/>
  <c r="I254" i="1"/>
  <c r="H254" i="1"/>
  <c r="AK253" i="1"/>
  <c r="AJ253" i="1"/>
  <c r="AI253" i="1"/>
  <c r="Z253" i="1"/>
  <c r="P253" i="1"/>
  <c r="I253" i="1"/>
  <c r="H253" i="1"/>
  <c r="AK252" i="1"/>
  <c r="AJ252" i="1"/>
  <c r="AI252" i="1"/>
  <c r="Z252" i="1"/>
  <c r="P252" i="1"/>
  <c r="I252" i="1"/>
  <c r="H252" i="1"/>
  <c r="AK251" i="1"/>
  <c r="AJ251" i="1"/>
  <c r="AI251" i="1"/>
  <c r="Z251" i="1"/>
  <c r="P251" i="1"/>
  <c r="I251" i="1"/>
  <c r="H251" i="1"/>
  <c r="AK250" i="1"/>
  <c r="AJ250" i="1"/>
  <c r="AI250" i="1"/>
  <c r="Z250" i="1"/>
  <c r="P250" i="1"/>
  <c r="I250" i="1"/>
  <c r="H250" i="1"/>
  <c r="AK249" i="1"/>
  <c r="AJ249" i="1"/>
  <c r="AI249" i="1"/>
  <c r="Z249" i="1"/>
  <c r="P249" i="1"/>
  <c r="I249" i="1"/>
  <c r="H249" i="1"/>
  <c r="AK248" i="1"/>
  <c r="AJ248" i="1"/>
  <c r="AI248" i="1"/>
  <c r="Z248" i="1"/>
  <c r="P248" i="1"/>
  <c r="I248" i="1"/>
  <c r="H248" i="1"/>
  <c r="AK247" i="1"/>
  <c r="AJ247" i="1"/>
  <c r="AI247" i="1"/>
  <c r="Z247" i="1"/>
  <c r="P247" i="1"/>
  <c r="I247" i="1"/>
  <c r="H247" i="1"/>
  <c r="AK246" i="1"/>
  <c r="AJ246" i="1"/>
  <c r="AI246" i="1"/>
  <c r="Z246" i="1"/>
  <c r="P246" i="1"/>
  <c r="I246" i="1"/>
  <c r="H246" i="1"/>
  <c r="AK245" i="1"/>
  <c r="AJ245" i="1"/>
  <c r="AI245" i="1"/>
  <c r="Z245" i="1"/>
  <c r="P245" i="1"/>
  <c r="I245" i="1"/>
  <c r="H245" i="1"/>
  <c r="AK244" i="1"/>
  <c r="AJ244" i="1"/>
  <c r="AI244" i="1"/>
  <c r="Z244" i="1"/>
  <c r="P244" i="1"/>
  <c r="I244" i="1"/>
  <c r="H244" i="1"/>
  <c r="AK243" i="1"/>
  <c r="AJ243" i="1"/>
  <c r="AI243" i="1"/>
  <c r="Z243" i="1"/>
  <c r="P243" i="1"/>
  <c r="I243" i="1"/>
  <c r="H243" i="1"/>
  <c r="AK242" i="1"/>
  <c r="AJ242" i="1"/>
  <c r="AI242" i="1"/>
  <c r="Z242" i="1"/>
  <c r="P242" i="1"/>
  <c r="I242" i="1"/>
  <c r="H242" i="1"/>
  <c r="AK241" i="1"/>
  <c r="AJ241" i="1"/>
  <c r="AI241" i="1"/>
  <c r="Z241" i="1"/>
  <c r="P241" i="1"/>
  <c r="I241" i="1"/>
  <c r="H241" i="1"/>
  <c r="AK240" i="1"/>
  <c r="AJ240" i="1"/>
  <c r="AI240" i="1"/>
  <c r="Z240" i="1"/>
  <c r="P240" i="1"/>
  <c r="I240" i="1"/>
  <c r="H240" i="1"/>
  <c r="AK239" i="1"/>
  <c r="AJ239" i="1"/>
  <c r="AI239" i="1"/>
  <c r="Z239" i="1"/>
  <c r="P239" i="1"/>
  <c r="I239" i="1"/>
  <c r="H239" i="1"/>
  <c r="AK238" i="1"/>
  <c r="AJ238" i="1"/>
  <c r="AI238" i="1"/>
  <c r="Z238" i="1"/>
  <c r="P238" i="1"/>
  <c r="I238" i="1"/>
  <c r="H238" i="1"/>
  <c r="AK237" i="1"/>
  <c r="AJ237" i="1"/>
  <c r="AI237" i="1"/>
  <c r="Z237" i="1"/>
  <c r="P237" i="1"/>
  <c r="I237" i="1"/>
  <c r="H237" i="1"/>
  <c r="AK236" i="1"/>
  <c r="AJ236" i="1"/>
  <c r="AI236" i="1"/>
  <c r="Z236" i="1"/>
  <c r="P236" i="1"/>
  <c r="I236" i="1"/>
  <c r="H236" i="1"/>
  <c r="AK235" i="1"/>
  <c r="AJ235" i="1"/>
  <c r="AI235" i="1"/>
  <c r="Z235" i="1"/>
  <c r="P235" i="1"/>
  <c r="I235" i="1"/>
  <c r="H235" i="1"/>
  <c r="Z234" i="1"/>
  <c r="P234" i="1"/>
  <c r="AK233" i="1"/>
  <c r="AJ233" i="1"/>
  <c r="AI233" i="1"/>
  <c r="Z233" i="1"/>
  <c r="P233" i="1"/>
  <c r="I233" i="1"/>
  <c r="H233" i="1"/>
  <c r="AK232" i="1"/>
  <c r="AJ232" i="1"/>
  <c r="AI232" i="1"/>
  <c r="Z232" i="1"/>
  <c r="P232" i="1"/>
  <c r="I232" i="1"/>
  <c r="H232" i="1"/>
  <c r="AK231" i="1"/>
  <c r="AJ231" i="1"/>
  <c r="AI231" i="1"/>
  <c r="Z231" i="1"/>
  <c r="P231" i="1"/>
  <c r="I231" i="1"/>
  <c r="H231" i="1"/>
  <c r="AK230" i="1"/>
  <c r="AJ230" i="1"/>
  <c r="AI230" i="1"/>
  <c r="Z230" i="1"/>
  <c r="P230" i="1"/>
  <c r="I230" i="1"/>
  <c r="H230" i="1"/>
  <c r="AK229" i="1"/>
  <c r="AJ229" i="1"/>
  <c r="AI229" i="1"/>
  <c r="Z229" i="1"/>
  <c r="P229" i="1"/>
  <c r="I229" i="1"/>
  <c r="H229" i="1"/>
  <c r="AK228" i="1"/>
  <c r="AJ228" i="1"/>
  <c r="AI228" i="1"/>
  <c r="Z228" i="1"/>
  <c r="P228" i="1"/>
  <c r="I228" i="1"/>
  <c r="H228" i="1"/>
  <c r="AK227" i="1"/>
  <c r="AJ227" i="1"/>
  <c r="AI227" i="1"/>
  <c r="Z227" i="1"/>
  <c r="P227" i="1"/>
  <c r="I227" i="1"/>
  <c r="H227" i="1"/>
  <c r="AK226" i="1"/>
  <c r="AJ226" i="1"/>
  <c r="AI226" i="1"/>
  <c r="Z226" i="1"/>
  <c r="P226" i="1"/>
  <c r="I226" i="1"/>
  <c r="H226" i="1"/>
  <c r="AK225" i="1"/>
  <c r="AJ225" i="1"/>
  <c r="AI225" i="1"/>
  <c r="Z225" i="1"/>
  <c r="P225" i="1"/>
  <c r="I225" i="1"/>
  <c r="H225" i="1"/>
  <c r="AK224" i="1"/>
  <c r="AJ224" i="1"/>
  <c r="AI224" i="1"/>
  <c r="Z224" i="1"/>
  <c r="P224" i="1"/>
  <c r="I224" i="1"/>
  <c r="H224" i="1"/>
  <c r="AK223" i="1"/>
  <c r="AJ223" i="1"/>
  <c r="AI223" i="1"/>
  <c r="Z223" i="1"/>
  <c r="P223" i="1"/>
  <c r="K223" i="1"/>
  <c r="I223" i="1"/>
  <c r="H223" i="1"/>
  <c r="D223" i="1"/>
  <c r="AK222" i="1"/>
  <c r="AJ222" i="1"/>
  <c r="AI222" i="1"/>
  <c r="Z222" i="1"/>
  <c r="P222" i="1"/>
  <c r="K222" i="1"/>
  <c r="I222" i="1"/>
  <c r="H222" i="1"/>
  <c r="D222" i="1"/>
  <c r="AK221" i="1"/>
  <c r="AJ221" i="1"/>
  <c r="AI221" i="1"/>
  <c r="Z221" i="1"/>
  <c r="P221" i="1"/>
  <c r="K221" i="1"/>
  <c r="I221" i="1"/>
  <c r="H221" i="1"/>
  <c r="AK220" i="1"/>
  <c r="AJ220" i="1"/>
  <c r="AI220" i="1"/>
  <c r="Z220" i="1"/>
  <c r="P220" i="1"/>
  <c r="I220" i="1"/>
  <c r="H220" i="1"/>
  <c r="AK219" i="1"/>
  <c r="AJ219" i="1"/>
  <c r="AI219" i="1"/>
  <c r="Z219" i="1"/>
  <c r="P219" i="1"/>
  <c r="I219" i="1"/>
  <c r="H219" i="1"/>
  <c r="AK218" i="1"/>
  <c r="AJ218" i="1"/>
  <c r="AI218" i="1"/>
  <c r="Z218" i="1"/>
  <c r="P218" i="1"/>
  <c r="I218" i="1"/>
  <c r="H218" i="1"/>
  <c r="AK217" i="1"/>
  <c r="AJ217" i="1"/>
  <c r="AI217" i="1"/>
  <c r="Z217" i="1"/>
  <c r="P217" i="1"/>
  <c r="I217" i="1"/>
  <c r="H217" i="1"/>
  <c r="AK216" i="1"/>
  <c r="AJ216" i="1"/>
  <c r="AI216" i="1"/>
  <c r="Z216" i="1"/>
  <c r="P216" i="1"/>
  <c r="I216" i="1"/>
  <c r="H216" i="1"/>
  <c r="AK215" i="1"/>
  <c r="AJ215" i="1"/>
  <c r="AI215" i="1"/>
  <c r="Z215" i="1"/>
  <c r="P215" i="1"/>
  <c r="I215" i="1"/>
  <c r="H215" i="1"/>
  <c r="AK214" i="1"/>
  <c r="AJ214" i="1"/>
  <c r="AI214" i="1"/>
  <c r="Z214" i="1"/>
  <c r="P214" i="1"/>
  <c r="I214" i="1"/>
  <c r="H214" i="1"/>
  <c r="AK213" i="1"/>
  <c r="AJ213" i="1"/>
  <c r="AI213" i="1"/>
  <c r="Z213" i="1"/>
  <c r="P213" i="1"/>
  <c r="I213" i="1"/>
  <c r="H213" i="1"/>
  <c r="AK212" i="1"/>
  <c r="AJ212" i="1"/>
  <c r="AI212" i="1"/>
  <c r="Z212" i="1"/>
  <c r="P212" i="1"/>
  <c r="I212" i="1"/>
  <c r="H212" i="1"/>
  <c r="AK211" i="1"/>
  <c r="AJ211" i="1"/>
  <c r="AI211" i="1"/>
  <c r="Z211" i="1"/>
  <c r="P211" i="1"/>
  <c r="I211" i="1"/>
  <c r="H211" i="1"/>
  <c r="AK210" i="1"/>
  <c r="AJ210" i="1"/>
  <c r="AI210" i="1"/>
  <c r="Z210" i="1"/>
  <c r="P210" i="1"/>
  <c r="I210" i="1"/>
  <c r="H210" i="1"/>
  <c r="AK209" i="1"/>
  <c r="AJ209" i="1"/>
  <c r="AI209" i="1"/>
  <c r="Z209" i="1"/>
  <c r="P209" i="1"/>
  <c r="I209" i="1"/>
  <c r="H209" i="1"/>
  <c r="AK208" i="1"/>
  <c r="AJ208" i="1"/>
  <c r="AI208" i="1"/>
  <c r="Z208" i="1"/>
  <c r="P208" i="1"/>
  <c r="I208" i="1"/>
  <c r="H208" i="1"/>
  <c r="AK207" i="1"/>
  <c r="AJ207" i="1"/>
  <c r="AI207" i="1"/>
  <c r="Z207" i="1"/>
  <c r="P207" i="1"/>
  <c r="I207" i="1"/>
  <c r="H207" i="1"/>
  <c r="AK206" i="1"/>
  <c r="AJ206" i="1"/>
  <c r="AI206" i="1"/>
  <c r="Z206" i="1"/>
  <c r="P206" i="1"/>
  <c r="I206" i="1"/>
  <c r="H206" i="1"/>
  <c r="AK205" i="1"/>
  <c r="AJ205" i="1"/>
  <c r="AI205" i="1"/>
  <c r="Z205" i="1"/>
  <c r="P205" i="1"/>
  <c r="I205" i="1"/>
  <c r="H205" i="1"/>
  <c r="AK204" i="1"/>
  <c r="AJ204" i="1"/>
  <c r="AI204" i="1"/>
  <c r="Z204" i="1"/>
  <c r="P204" i="1"/>
  <c r="I204" i="1"/>
  <c r="H204" i="1"/>
  <c r="AK203" i="1"/>
  <c r="AJ203" i="1"/>
  <c r="AI203" i="1"/>
  <c r="Z203" i="1"/>
  <c r="P203" i="1"/>
  <c r="I203" i="1"/>
  <c r="H203" i="1"/>
  <c r="AK202" i="1"/>
  <c r="AJ202" i="1"/>
  <c r="AI202" i="1"/>
  <c r="Z202" i="1"/>
  <c r="P202" i="1"/>
  <c r="I202" i="1"/>
  <c r="H202" i="1"/>
  <c r="AK201" i="1"/>
  <c r="AJ201" i="1"/>
  <c r="AI201" i="1"/>
  <c r="Z201" i="1"/>
  <c r="P201" i="1"/>
  <c r="I201" i="1"/>
  <c r="H201" i="1"/>
  <c r="AK200" i="1"/>
  <c r="AJ200" i="1"/>
  <c r="AI200" i="1"/>
  <c r="Z200" i="1"/>
  <c r="P200" i="1"/>
  <c r="I200" i="1"/>
  <c r="H200" i="1"/>
  <c r="K199" i="1"/>
  <c r="C199" i="1"/>
  <c r="D199" i="1" s="1"/>
  <c r="AK198" i="1"/>
  <c r="AJ198" i="1"/>
  <c r="AI198" i="1"/>
  <c r="Z198" i="1"/>
  <c r="P198" i="1"/>
  <c r="I198" i="1"/>
  <c r="H198" i="1"/>
  <c r="AK197" i="1"/>
  <c r="AJ197" i="1"/>
  <c r="AI197" i="1"/>
  <c r="Z197" i="1"/>
  <c r="P197" i="1"/>
  <c r="I197" i="1"/>
  <c r="H197" i="1"/>
  <c r="AK196" i="1"/>
  <c r="AJ196" i="1"/>
  <c r="AI196" i="1"/>
  <c r="Z196" i="1"/>
  <c r="P196" i="1"/>
  <c r="I196" i="1"/>
  <c r="H196" i="1"/>
  <c r="AK195" i="1"/>
  <c r="AJ195" i="1"/>
  <c r="AI195" i="1"/>
  <c r="Z195" i="1"/>
  <c r="P195" i="1"/>
  <c r="I195" i="1"/>
  <c r="H195" i="1"/>
  <c r="AK194" i="1"/>
  <c r="AJ194" i="1"/>
  <c r="AI194" i="1"/>
  <c r="Z194" i="1"/>
  <c r="P194" i="1"/>
  <c r="I194" i="1"/>
  <c r="H194" i="1"/>
  <c r="AK193" i="1"/>
  <c r="AJ193" i="1"/>
  <c r="AI193" i="1"/>
  <c r="Z193" i="1"/>
  <c r="P193" i="1"/>
  <c r="I193" i="1"/>
  <c r="H193" i="1"/>
  <c r="AK192" i="1"/>
  <c r="AJ192" i="1"/>
  <c r="AI192" i="1"/>
  <c r="Z192" i="1"/>
  <c r="P192" i="1"/>
  <c r="I192" i="1"/>
  <c r="H192" i="1"/>
  <c r="AK191" i="1"/>
  <c r="AJ191" i="1"/>
  <c r="AI191" i="1"/>
  <c r="Z191" i="1"/>
  <c r="P191" i="1"/>
  <c r="I191" i="1"/>
  <c r="H191" i="1"/>
  <c r="AK190" i="1"/>
  <c r="AJ190" i="1"/>
  <c r="AI190" i="1"/>
  <c r="Z190" i="1"/>
  <c r="P190" i="1"/>
  <c r="I190" i="1"/>
  <c r="H190" i="1"/>
  <c r="AK189" i="1"/>
  <c r="AJ189" i="1"/>
  <c r="AI189" i="1"/>
  <c r="Z189" i="1"/>
  <c r="P189" i="1"/>
  <c r="I189" i="1"/>
  <c r="H189" i="1"/>
  <c r="AK188" i="1"/>
  <c r="AJ188" i="1"/>
  <c r="AI188" i="1"/>
  <c r="Z188" i="1"/>
  <c r="P188" i="1"/>
  <c r="I188" i="1"/>
  <c r="H188" i="1"/>
  <c r="AK187" i="1"/>
  <c r="AJ187" i="1"/>
  <c r="AI187" i="1"/>
  <c r="Z187" i="1"/>
  <c r="P187" i="1"/>
  <c r="I187" i="1"/>
  <c r="H187" i="1"/>
  <c r="AK186" i="1"/>
  <c r="AJ186" i="1"/>
  <c r="AI186" i="1"/>
  <c r="Z186" i="1"/>
  <c r="P186" i="1"/>
  <c r="I186" i="1"/>
  <c r="H186" i="1"/>
  <c r="AK185" i="1"/>
  <c r="AJ185" i="1"/>
  <c r="AI185" i="1"/>
  <c r="Z185" i="1"/>
  <c r="P185" i="1"/>
  <c r="I185" i="1"/>
  <c r="H185" i="1"/>
  <c r="AK184" i="1"/>
  <c r="AJ184" i="1"/>
  <c r="AI184" i="1"/>
  <c r="Z184" i="1"/>
  <c r="P184" i="1"/>
  <c r="I184" i="1"/>
  <c r="H184" i="1"/>
  <c r="AK183" i="1"/>
  <c r="AJ183" i="1"/>
  <c r="AI183" i="1"/>
  <c r="Z183" i="1"/>
  <c r="P183" i="1"/>
  <c r="I183" i="1"/>
  <c r="H183" i="1"/>
  <c r="AK182" i="1"/>
  <c r="AJ182" i="1"/>
  <c r="AI182" i="1"/>
  <c r="Z182" i="1"/>
  <c r="P182" i="1"/>
  <c r="I182" i="1"/>
  <c r="H182" i="1"/>
  <c r="C181" i="1"/>
  <c r="D181" i="1" s="1"/>
  <c r="AK180" i="1"/>
  <c r="AJ180" i="1"/>
  <c r="AI180" i="1"/>
  <c r="Z180" i="1"/>
  <c r="P180" i="1"/>
  <c r="I180" i="1"/>
  <c r="H180" i="1"/>
  <c r="C179" i="1"/>
  <c r="D179" i="1" s="1"/>
  <c r="AK178" i="1"/>
  <c r="AJ178" i="1"/>
  <c r="AI178" i="1"/>
  <c r="Z178" i="1"/>
  <c r="P178" i="1"/>
  <c r="I178" i="1"/>
  <c r="H178" i="1"/>
  <c r="AK177" i="1"/>
  <c r="AJ177" i="1"/>
  <c r="AI177" i="1"/>
  <c r="Z177" i="1"/>
  <c r="P177" i="1"/>
  <c r="I177" i="1"/>
  <c r="H177" i="1"/>
  <c r="AK176" i="1"/>
  <c r="AJ176" i="1"/>
  <c r="AI176" i="1"/>
  <c r="Z176" i="1"/>
  <c r="P176" i="1"/>
  <c r="I176" i="1"/>
  <c r="H176" i="1"/>
  <c r="AK175" i="1"/>
  <c r="AJ175" i="1"/>
  <c r="AI175" i="1"/>
  <c r="Z175" i="1"/>
  <c r="P175" i="1"/>
  <c r="I175" i="1"/>
  <c r="H175" i="1"/>
  <c r="AK174" i="1"/>
  <c r="AJ174" i="1"/>
  <c r="AI174" i="1"/>
  <c r="Z174" i="1"/>
  <c r="P174" i="1"/>
  <c r="I174" i="1"/>
  <c r="H174" i="1"/>
  <c r="AK173" i="1"/>
  <c r="AJ173" i="1"/>
  <c r="AI173" i="1"/>
  <c r="Z173" i="1"/>
  <c r="P173" i="1"/>
  <c r="I173" i="1"/>
  <c r="H173" i="1"/>
  <c r="AK172" i="1"/>
  <c r="AJ172" i="1"/>
  <c r="AI172" i="1"/>
  <c r="Z172" i="1"/>
  <c r="P172" i="1"/>
  <c r="I172" i="1"/>
  <c r="H172" i="1"/>
  <c r="AK171" i="1"/>
  <c r="AJ171" i="1"/>
  <c r="AI171" i="1"/>
  <c r="Z171" i="1"/>
  <c r="P171" i="1"/>
  <c r="I171" i="1"/>
  <c r="H171" i="1"/>
  <c r="AK170" i="1"/>
  <c r="AJ170" i="1"/>
  <c r="AI170" i="1"/>
  <c r="Z170" i="1"/>
  <c r="P170" i="1"/>
  <c r="I170" i="1"/>
  <c r="H170" i="1"/>
  <c r="AK169" i="1"/>
  <c r="AJ169" i="1"/>
  <c r="AI169" i="1"/>
  <c r="Z169" i="1"/>
  <c r="P169" i="1"/>
  <c r="I169" i="1"/>
  <c r="H169" i="1"/>
  <c r="AK168" i="1"/>
  <c r="AJ168" i="1"/>
  <c r="AI168" i="1"/>
  <c r="Z168" i="1"/>
  <c r="P168" i="1"/>
  <c r="I168" i="1"/>
  <c r="H168" i="1"/>
  <c r="AK167" i="1"/>
  <c r="AJ167" i="1"/>
  <c r="AI167" i="1"/>
  <c r="Z167" i="1"/>
  <c r="P167" i="1"/>
  <c r="I167" i="1"/>
  <c r="H167" i="1"/>
  <c r="AK166" i="1"/>
  <c r="AJ166" i="1"/>
  <c r="AI166" i="1"/>
  <c r="Z166" i="1"/>
  <c r="P166" i="1"/>
  <c r="I166" i="1"/>
  <c r="H166" i="1"/>
  <c r="AK165" i="1"/>
  <c r="AJ165" i="1"/>
  <c r="AI165" i="1"/>
  <c r="Z165" i="1"/>
  <c r="P165" i="1"/>
  <c r="I165" i="1"/>
  <c r="H165" i="1"/>
  <c r="AK164" i="1"/>
  <c r="AJ164" i="1"/>
  <c r="AI164" i="1"/>
  <c r="Z164" i="1"/>
  <c r="P164" i="1"/>
  <c r="I164" i="1"/>
  <c r="H164" i="1"/>
  <c r="AK163" i="1"/>
  <c r="AJ163" i="1"/>
  <c r="AI163" i="1"/>
  <c r="Z163" i="1"/>
  <c r="P163" i="1"/>
  <c r="I163" i="1"/>
  <c r="H163" i="1"/>
  <c r="AK162" i="1"/>
  <c r="AJ162" i="1"/>
  <c r="AI162" i="1"/>
  <c r="Z162" i="1"/>
  <c r="P162" i="1"/>
  <c r="I162" i="1"/>
  <c r="H162" i="1"/>
  <c r="AK161" i="1"/>
  <c r="AJ161" i="1"/>
  <c r="AI161" i="1"/>
  <c r="Z161" i="1"/>
  <c r="P161" i="1"/>
  <c r="I161" i="1"/>
  <c r="H161" i="1"/>
  <c r="AK160" i="1"/>
  <c r="AJ160" i="1"/>
  <c r="AI160" i="1"/>
  <c r="Z160" i="1"/>
  <c r="P160" i="1"/>
  <c r="I160" i="1"/>
  <c r="H160" i="1"/>
  <c r="AK159" i="1"/>
  <c r="AJ159" i="1"/>
  <c r="AI159" i="1"/>
  <c r="Z159" i="1"/>
  <c r="P159" i="1"/>
  <c r="I159" i="1"/>
  <c r="H159" i="1"/>
  <c r="AK158" i="1"/>
  <c r="AJ158" i="1"/>
  <c r="AI158" i="1"/>
  <c r="Z158" i="1"/>
  <c r="P158" i="1"/>
  <c r="I158" i="1"/>
  <c r="H158" i="1"/>
  <c r="AK157" i="1"/>
  <c r="AJ157" i="1"/>
  <c r="AI157" i="1"/>
  <c r="Z157" i="1"/>
  <c r="P157" i="1"/>
  <c r="I157" i="1"/>
  <c r="H157" i="1"/>
  <c r="AK156" i="1"/>
  <c r="AJ156" i="1"/>
  <c r="AI156" i="1"/>
  <c r="Z156" i="1"/>
  <c r="P156" i="1"/>
  <c r="I156" i="1"/>
  <c r="H156" i="1"/>
  <c r="AK155" i="1"/>
  <c r="AJ155" i="1"/>
  <c r="AI155" i="1"/>
  <c r="Z155" i="1"/>
  <c r="P155" i="1"/>
  <c r="I155" i="1"/>
  <c r="H155" i="1"/>
  <c r="AK154" i="1"/>
  <c r="AJ154" i="1"/>
  <c r="AI154" i="1"/>
  <c r="Z154" i="1"/>
  <c r="P154" i="1"/>
  <c r="I154" i="1"/>
  <c r="H154" i="1"/>
  <c r="AK153" i="1"/>
  <c r="AJ153" i="1"/>
  <c r="AI153" i="1"/>
  <c r="Z153" i="1"/>
  <c r="P153" i="1"/>
  <c r="I153" i="1"/>
  <c r="H153" i="1"/>
  <c r="AK152" i="1"/>
  <c r="AJ152" i="1"/>
  <c r="AI152" i="1"/>
  <c r="Z152" i="1"/>
  <c r="P152" i="1"/>
  <c r="I152" i="1"/>
  <c r="H152" i="1"/>
  <c r="AK151" i="1"/>
  <c r="AJ151" i="1"/>
  <c r="AI151" i="1"/>
  <c r="Z151" i="1"/>
  <c r="P151" i="1"/>
  <c r="I151" i="1"/>
  <c r="H151" i="1"/>
  <c r="AK150" i="1"/>
  <c r="AJ150" i="1"/>
  <c r="AI150" i="1"/>
  <c r="Z150" i="1"/>
  <c r="P150" i="1"/>
  <c r="I150" i="1"/>
  <c r="H150" i="1"/>
  <c r="AK149" i="1"/>
  <c r="AJ149" i="1"/>
  <c r="AI149" i="1"/>
  <c r="Z149" i="1"/>
  <c r="P149" i="1"/>
  <c r="I149" i="1"/>
  <c r="H149" i="1"/>
  <c r="AK148" i="1"/>
  <c r="AJ148" i="1"/>
  <c r="AI148" i="1"/>
  <c r="Z148" i="1"/>
  <c r="P148" i="1"/>
  <c r="I148" i="1"/>
  <c r="H148" i="1"/>
  <c r="AK147" i="1"/>
  <c r="AJ147" i="1"/>
  <c r="AI147" i="1"/>
  <c r="Z147" i="1"/>
  <c r="P147" i="1"/>
  <c r="I147" i="1"/>
  <c r="H147" i="1"/>
  <c r="AK146" i="1"/>
  <c r="AJ146" i="1"/>
  <c r="AI146" i="1"/>
  <c r="Z146" i="1"/>
  <c r="P146" i="1"/>
  <c r="I146" i="1"/>
  <c r="H146" i="1"/>
  <c r="AK145" i="1"/>
  <c r="AJ145" i="1"/>
  <c r="AI145" i="1"/>
  <c r="Z145" i="1"/>
  <c r="P145" i="1"/>
  <c r="I145" i="1"/>
  <c r="H145" i="1"/>
  <c r="AK144" i="1"/>
  <c r="AJ144" i="1"/>
  <c r="AI144" i="1"/>
  <c r="Z144" i="1"/>
  <c r="P144" i="1"/>
  <c r="I144" i="1"/>
  <c r="H144" i="1"/>
  <c r="AK143" i="1"/>
  <c r="AJ143" i="1"/>
  <c r="AI143" i="1"/>
  <c r="Z143" i="1"/>
  <c r="P143" i="1"/>
  <c r="I143" i="1"/>
  <c r="H143" i="1"/>
  <c r="AK142" i="1"/>
  <c r="AJ142" i="1"/>
  <c r="AI142" i="1"/>
  <c r="Z142" i="1"/>
  <c r="P142" i="1"/>
  <c r="I142" i="1"/>
  <c r="H142" i="1"/>
  <c r="AK141" i="1"/>
  <c r="AJ141" i="1"/>
  <c r="AI141" i="1"/>
  <c r="Z141" i="1"/>
  <c r="P141" i="1"/>
  <c r="I141" i="1"/>
  <c r="H141" i="1"/>
  <c r="AK140" i="1"/>
  <c r="AJ140" i="1"/>
  <c r="AI140" i="1"/>
  <c r="Z140" i="1"/>
  <c r="P140" i="1"/>
  <c r="I140" i="1"/>
  <c r="H140" i="1"/>
  <c r="AK139" i="1"/>
  <c r="AJ139" i="1"/>
  <c r="AI139" i="1"/>
  <c r="Z139" i="1"/>
  <c r="P139" i="1"/>
  <c r="I139" i="1"/>
  <c r="H139" i="1"/>
  <c r="AK138" i="1"/>
  <c r="AJ138" i="1"/>
  <c r="AI138" i="1"/>
  <c r="Z138" i="1"/>
  <c r="P138" i="1"/>
  <c r="I138" i="1"/>
  <c r="H138" i="1"/>
  <c r="AK137" i="1"/>
  <c r="AJ137" i="1"/>
  <c r="AI137" i="1"/>
  <c r="Z137" i="1"/>
  <c r="P137" i="1"/>
  <c r="I137" i="1"/>
  <c r="H137" i="1"/>
  <c r="AK136" i="1"/>
  <c r="AJ136" i="1"/>
  <c r="AI136" i="1"/>
  <c r="Z136" i="1"/>
  <c r="P136" i="1"/>
  <c r="I136" i="1"/>
  <c r="H136" i="1"/>
  <c r="AK135" i="1"/>
  <c r="AJ135" i="1"/>
  <c r="AI135" i="1"/>
  <c r="Z135" i="1"/>
  <c r="P135" i="1"/>
  <c r="I135" i="1"/>
  <c r="H135" i="1"/>
  <c r="AK134" i="1"/>
  <c r="AJ134" i="1"/>
  <c r="AI134" i="1"/>
  <c r="Z134" i="1"/>
  <c r="P134" i="1"/>
  <c r="I134" i="1"/>
  <c r="H134" i="1"/>
  <c r="AK133" i="1"/>
  <c r="AJ133" i="1"/>
  <c r="AI133" i="1"/>
  <c r="Z133" i="1"/>
  <c r="P133" i="1"/>
  <c r="I133" i="1"/>
  <c r="H133" i="1"/>
  <c r="AK132" i="1"/>
  <c r="AJ132" i="1"/>
  <c r="AI132" i="1"/>
  <c r="Z132" i="1"/>
  <c r="P132" i="1"/>
  <c r="I132" i="1"/>
  <c r="H132" i="1"/>
  <c r="AK131" i="1"/>
  <c r="AJ131" i="1"/>
  <c r="AI131" i="1"/>
  <c r="Z131" i="1"/>
  <c r="P131" i="1"/>
  <c r="I131" i="1"/>
  <c r="H131" i="1"/>
  <c r="AK130" i="1"/>
  <c r="AJ130" i="1"/>
  <c r="AI130" i="1"/>
  <c r="Z130" i="1"/>
  <c r="P130" i="1"/>
  <c r="I130" i="1"/>
  <c r="H130" i="1"/>
  <c r="AK129" i="1"/>
  <c r="AJ129" i="1"/>
  <c r="AI129" i="1"/>
  <c r="Z129" i="1"/>
  <c r="P129" i="1"/>
  <c r="I129" i="1"/>
  <c r="H129" i="1"/>
  <c r="AK128" i="1"/>
  <c r="AJ128" i="1"/>
  <c r="AI128" i="1"/>
  <c r="Z128" i="1"/>
  <c r="P128" i="1"/>
  <c r="I128" i="1"/>
  <c r="H128" i="1"/>
  <c r="AK127" i="1"/>
  <c r="AJ127" i="1"/>
  <c r="AI127" i="1"/>
  <c r="Z127" i="1"/>
  <c r="P127" i="1"/>
  <c r="I127" i="1"/>
  <c r="H127" i="1"/>
  <c r="AK126" i="1"/>
  <c r="AJ126" i="1"/>
  <c r="AI126" i="1"/>
  <c r="Z126" i="1"/>
  <c r="P126" i="1"/>
  <c r="I126" i="1"/>
  <c r="H126" i="1"/>
  <c r="AK125" i="1"/>
  <c r="AJ125" i="1"/>
  <c r="AI125" i="1"/>
  <c r="Z125" i="1"/>
  <c r="P125" i="1"/>
  <c r="I125" i="1"/>
  <c r="H125" i="1"/>
  <c r="AK124" i="1"/>
  <c r="AJ124" i="1"/>
  <c r="AI124" i="1"/>
  <c r="Z124" i="1"/>
  <c r="P124" i="1"/>
  <c r="I124" i="1"/>
  <c r="H124" i="1"/>
  <c r="AK123" i="1"/>
  <c r="AJ123" i="1"/>
  <c r="AI123" i="1"/>
  <c r="Z123" i="1"/>
  <c r="P123" i="1"/>
  <c r="I123" i="1"/>
  <c r="H123" i="1"/>
  <c r="AK122" i="1"/>
  <c r="AJ122" i="1"/>
  <c r="AI122" i="1"/>
  <c r="Z122" i="1"/>
  <c r="P122" i="1"/>
  <c r="I122" i="1"/>
  <c r="H122" i="1"/>
  <c r="AK121" i="1"/>
  <c r="AJ121" i="1"/>
  <c r="AI121" i="1"/>
  <c r="Z121" i="1"/>
  <c r="P121" i="1"/>
  <c r="I121" i="1"/>
  <c r="H121" i="1"/>
  <c r="AK120" i="1"/>
  <c r="AJ120" i="1"/>
  <c r="AI120" i="1"/>
  <c r="Z120" i="1"/>
  <c r="P120" i="1"/>
  <c r="I120" i="1"/>
  <c r="H120" i="1"/>
  <c r="AK119" i="1"/>
  <c r="AJ119" i="1"/>
  <c r="AI119" i="1"/>
  <c r="Z119" i="1"/>
  <c r="P119" i="1"/>
  <c r="I119" i="1"/>
  <c r="H119" i="1"/>
  <c r="AK118" i="1"/>
  <c r="AJ118" i="1"/>
  <c r="AI118" i="1"/>
  <c r="Z118" i="1"/>
  <c r="P118" i="1"/>
  <c r="I118" i="1"/>
  <c r="H118" i="1"/>
  <c r="AK117" i="1"/>
  <c r="AJ117" i="1"/>
  <c r="AI117" i="1"/>
  <c r="Z117" i="1"/>
  <c r="P117" i="1"/>
  <c r="I117" i="1"/>
  <c r="H117" i="1"/>
  <c r="AK116" i="1"/>
  <c r="AJ116" i="1"/>
  <c r="AI116" i="1"/>
  <c r="Z116" i="1"/>
  <c r="P116" i="1"/>
  <c r="I116" i="1"/>
  <c r="H116" i="1"/>
  <c r="AK115" i="1"/>
  <c r="AJ115" i="1"/>
  <c r="AI115" i="1"/>
  <c r="Z115" i="1"/>
  <c r="P115" i="1"/>
  <c r="I115" i="1"/>
  <c r="H115" i="1"/>
  <c r="AK114" i="1"/>
  <c r="AJ114" i="1"/>
  <c r="AI114" i="1"/>
  <c r="Z114" i="1"/>
  <c r="P114" i="1"/>
  <c r="I114" i="1"/>
  <c r="H114" i="1"/>
  <c r="AK113" i="1"/>
  <c r="AJ113" i="1"/>
  <c r="AI113" i="1"/>
  <c r="Z113" i="1"/>
  <c r="P113" i="1"/>
  <c r="I113" i="1"/>
  <c r="H113" i="1"/>
  <c r="AK112" i="1"/>
  <c r="AJ112" i="1"/>
  <c r="AI112" i="1"/>
  <c r="Z112" i="1"/>
  <c r="P112" i="1"/>
  <c r="I112" i="1"/>
  <c r="H112" i="1"/>
  <c r="AK111" i="1"/>
  <c r="AJ111" i="1"/>
  <c r="AI111" i="1"/>
  <c r="Z111" i="1"/>
  <c r="P111" i="1"/>
  <c r="I111" i="1"/>
  <c r="H111" i="1"/>
  <c r="AK110" i="1"/>
  <c r="AJ110" i="1"/>
  <c r="AI110" i="1"/>
  <c r="Z110" i="1"/>
  <c r="P110" i="1"/>
  <c r="I110" i="1"/>
  <c r="H110" i="1"/>
  <c r="AK109" i="1"/>
  <c r="AJ109" i="1"/>
  <c r="AI109" i="1"/>
  <c r="Z109" i="1"/>
  <c r="P109" i="1"/>
  <c r="I109" i="1"/>
  <c r="H109" i="1"/>
  <c r="AK108" i="1"/>
  <c r="AJ108" i="1"/>
  <c r="AI108" i="1"/>
  <c r="Z108" i="1"/>
  <c r="P108" i="1"/>
  <c r="I108" i="1"/>
  <c r="H108" i="1"/>
  <c r="AK107" i="1"/>
  <c r="AJ107" i="1"/>
  <c r="AI107" i="1"/>
  <c r="Z107" i="1"/>
  <c r="P107" i="1"/>
  <c r="I107" i="1"/>
  <c r="H107" i="1"/>
  <c r="AK106" i="1"/>
  <c r="AJ106" i="1"/>
  <c r="AI106" i="1"/>
  <c r="Z106" i="1"/>
  <c r="P106" i="1"/>
  <c r="I106" i="1"/>
  <c r="H106" i="1"/>
  <c r="AK105" i="1"/>
  <c r="AJ105" i="1"/>
  <c r="AI105" i="1"/>
  <c r="Z105" i="1"/>
  <c r="P105" i="1"/>
  <c r="I105" i="1"/>
  <c r="H105" i="1"/>
  <c r="AK104" i="1"/>
  <c r="AJ104" i="1"/>
  <c r="AI104" i="1"/>
  <c r="Z104" i="1"/>
  <c r="P104" i="1"/>
  <c r="I104" i="1"/>
  <c r="H104" i="1"/>
  <c r="AK103" i="1"/>
  <c r="AJ103" i="1"/>
  <c r="AI103" i="1"/>
  <c r="Z103" i="1"/>
  <c r="P103" i="1"/>
  <c r="C102" i="1"/>
  <c r="D102" i="1" s="1"/>
  <c r="AK101" i="1"/>
  <c r="AJ101" i="1"/>
  <c r="AI101" i="1"/>
  <c r="Z101" i="1"/>
  <c r="P101" i="1"/>
  <c r="I101" i="1"/>
  <c r="H101" i="1"/>
  <c r="AK100" i="1"/>
  <c r="AJ100" i="1"/>
  <c r="AI100" i="1"/>
  <c r="Z100" i="1"/>
  <c r="P100" i="1"/>
  <c r="I100" i="1"/>
  <c r="H100" i="1"/>
  <c r="C99" i="1"/>
  <c r="D99" i="1" s="1"/>
  <c r="AK98" i="1"/>
  <c r="AJ98" i="1"/>
  <c r="AI98" i="1"/>
  <c r="Z98" i="1"/>
  <c r="P98" i="1"/>
  <c r="I98" i="1"/>
  <c r="H98" i="1"/>
  <c r="AK97" i="1"/>
  <c r="AJ97" i="1"/>
  <c r="AI97" i="1"/>
  <c r="Z97" i="1"/>
  <c r="P97" i="1"/>
  <c r="I97" i="1"/>
  <c r="H97" i="1"/>
  <c r="AK96" i="1"/>
  <c r="AJ96" i="1"/>
  <c r="AI96" i="1"/>
  <c r="Z96" i="1"/>
  <c r="P96" i="1"/>
  <c r="I96" i="1"/>
  <c r="H96" i="1"/>
  <c r="AK95" i="1"/>
  <c r="AJ95" i="1"/>
  <c r="AI95" i="1"/>
  <c r="Z95" i="1"/>
  <c r="P95" i="1"/>
  <c r="I95" i="1"/>
  <c r="H95" i="1"/>
  <c r="C94" i="1"/>
  <c r="D94" i="1" s="1"/>
  <c r="C93" i="1"/>
  <c r="D93" i="1" s="1"/>
  <c r="AK92" i="1"/>
  <c r="AJ92" i="1"/>
  <c r="AI92" i="1"/>
  <c r="Z92" i="1"/>
  <c r="P92" i="1"/>
  <c r="I92" i="1"/>
  <c r="H92" i="1"/>
  <c r="AK91" i="1"/>
  <c r="AJ91" i="1"/>
  <c r="AI91" i="1"/>
  <c r="Z91" i="1"/>
  <c r="P91" i="1"/>
  <c r="I91" i="1"/>
  <c r="H91" i="1"/>
  <c r="AK90" i="1"/>
  <c r="AJ90" i="1"/>
  <c r="AI90" i="1"/>
  <c r="Z90" i="1"/>
  <c r="P90" i="1"/>
  <c r="I90" i="1"/>
  <c r="H90" i="1"/>
  <c r="AK89" i="1"/>
  <c r="AJ89" i="1"/>
  <c r="AI89" i="1"/>
  <c r="Z89" i="1"/>
  <c r="P89" i="1"/>
  <c r="I89" i="1"/>
  <c r="H89" i="1"/>
  <c r="AK88" i="1"/>
  <c r="AJ88" i="1"/>
  <c r="AI88" i="1"/>
  <c r="Z88" i="1"/>
  <c r="P88" i="1"/>
  <c r="I88" i="1"/>
  <c r="H88" i="1"/>
  <c r="AK87" i="1"/>
  <c r="AJ87" i="1"/>
  <c r="AI87" i="1"/>
  <c r="Z87" i="1"/>
  <c r="P87" i="1"/>
  <c r="I87" i="1"/>
  <c r="H87" i="1"/>
  <c r="AK86" i="1"/>
  <c r="AJ86" i="1"/>
  <c r="AI86" i="1"/>
  <c r="Z86" i="1"/>
  <c r="AK85" i="1"/>
  <c r="AJ85" i="1"/>
  <c r="AI85" i="1"/>
  <c r="Z85" i="1"/>
  <c r="P85" i="1"/>
  <c r="I85" i="1"/>
  <c r="H85" i="1"/>
  <c r="AK84" i="1"/>
  <c r="AJ84" i="1"/>
  <c r="AI84" i="1"/>
  <c r="Z84" i="1"/>
  <c r="P84" i="1"/>
  <c r="I84" i="1"/>
  <c r="H84" i="1"/>
  <c r="AK83" i="1"/>
  <c r="AJ83" i="1"/>
  <c r="AI83" i="1"/>
  <c r="Z83" i="1"/>
  <c r="P83" i="1"/>
  <c r="I83" i="1"/>
  <c r="H83" i="1"/>
  <c r="AK82" i="1"/>
  <c r="AJ82" i="1"/>
  <c r="AI82" i="1"/>
  <c r="Z82" i="1"/>
  <c r="P82" i="1"/>
  <c r="I82" i="1"/>
  <c r="H82" i="1"/>
  <c r="AK81" i="1"/>
  <c r="AJ81" i="1"/>
  <c r="AI81" i="1"/>
  <c r="Z81" i="1"/>
  <c r="AK80" i="1"/>
  <c r="AJ80" i="1"/>
  <c r="AI80" i="1"/>
  <c r="Z80" i="1"/>
  <c r="P80" i="1"/>
  <c r="I80" i="1"/>
  <c r="H80" i="1"/>
  <c r="AK79" i="1"/>
  <c r="AJ79" i="1"/>
  <c r="AI79" i="1"/>
  <c r="Z79" i="1"/>
  <c r="P79" i="1"/>
  <c r="I79" i="1"/>
  <c r="H79" i="1"/>
  <c r="AK78" i="1"/>
  <c r="AJ78" i="1"/>
  <c r="AI78" i="1"/>
  <c r="Z78" i="1"/>
  <c r="P78" i="1"/>
  <c r="I78" i="1"/>
  <c r="H78" i="1"/>
  <c r="AK77" i="1"/>
  <c r="AJ77" i="1"/>
  <c r="AI77" i="1"/>
  <c r="Z77" i="1"/>
  <c r="P77" i="1"/>
  <c r="I77" i="1"/>
  <c r="H77" i="1"/>
  <c r="AK76" i="1"/>
  <c r="AJ76" i="1"/>
  <c r="AI76" i="1"/>
  <c r="Z76" i="1"/>
  <c r="P76" i="1"/>
  <c r="I76" i="1"/>
  <c r="H76" i="1"/>
  <c r="AK75" i="1"/>
  <c r="AJ75" i="1"/>
  <c r="AI75" i="1"/>
  <c r="Z75" i="1"/>
  <c r="P75" i="1"/>
  <c r="I75" i="1"/>
  <c r="H75" i="1"/>
  <c r="C74" i="1"/>
  <c r="D74" i="1" s="1"/>
  <c r="AK73" i="1"/>
  <c r="AJ73" i="1"/>
  <c r="AI73" i="1"/>
  <c r="Z73" i="1"/>
  <c r="P73" i="1"/>
  <c r="I73" i="1"/>
  <c r="H73" i="1"/>
  <c r="AK72" i="1"/>
  <c r="AJ72" i="1"/>
  <c r="AI72" i="1"/>
  <c r="Z72" i="1"/>
  <c r="P72" i="1"/>
  <c r="I72" i="1"/>
  <c r="H72" i="1"/>
  <c r="AK71" i="1"/>
  <c r="AJ71" i="1"/>
  <c r="AI71" i="1"/>
  <c r="Z71" i="1"/>
  <c r="P71" i="1"/>
  <c r="I71" i="1"/>
  <c r="H71" i="1"/>
  <c r="AK70" i="1"/>
  <c r="AJ70" i="1"/>
  <c r="AI70" i="1"/>
  <c r="Z70" i="1"/>
  <c r="P70" i="1"/>
  <c r="I70" i="1"/>
  <c r="H70" i="1"/>
  <c r="AK69" i="1"/>
  <c r="AJ69" i="1"/>
  <c r="AI69" i="1"/>
  <c r="Z69" i="1"/>
  <c r="P69" i="1"/>
  <c r="I69" i="1"/>
  <c r="H69" i="1"/>
  <c r="AK68" i="1"/>
  <c r="AJ68" i="1"/>
  <c r="AI68" i="1"/>
  <c r="Z68" i="1"/>
  <c r="P68" i="1"/>
  <c r="I68" i="1"/>
  <c r="H68" i="1"/>
  <c r="AK67" i="1"/>
  <c r="AJ67" i="1"/>
  <c r="AI67" i="1"/>
  <c r="Z67" i="1"/>
  <c r="P67" i="1"/>
  <c r="AK66" i="1"/>
  <c r="AJ66" i="1"/>
  <c r="AI66" i="1"/>
  <c r="Z66" i="1"/>
  <c r="P66" i="1"/>
  <c r="AK65" i="1"/>
  <c r="AJ65" i="1"/>
  <c r="AI65" i="1"/>
  <c r="Z65" i="1"/>
  <c r="P65" i="1"/>
  <c r="AK64" i="1"/>
  <c r="AJ64" i="1"/>
  <c r="AI64" i="1"/>
  <c r="Z64" i="1"/>
  <c r="P64" i="1"/>
  <c r="I64" i="1"/>
  <c r="H64" i="1"/>
  <c r="AK63" i="1"/>
  <c r="AJ63" i="1"/>
  <c r="AI63" i="1"/>
  <c r="Z63" i="1"/>
  <c r="P63" i="1"/>
  <c r="I63" i="1"/>
  <c r="H63" i="1"/>
  <c r="AK62" i="1"/>
  <c r="AJ62" i="1"/>
  <c r="AI62" i="1"/>
  <c r="Z62" i="1"/>
  <c r="P62" i="1"/>
  <c r="I62" i="1"/>
  <c r="H62" i="1"/>
  <c r="AK61" i="1"/>
  <c r="AJ61" i="1"/>
  <c r="AI61" i="1"/>
  <c r="Z61" i="1"/>
  <c r="P61" i="1"/>
  <c r="I61" i="1"/>
  <c r="H61" i="1"/>
  <c r="AK60" i="1"/>
  <c r="AJ60" i="1"/>
  <c r="AI60" i="1"/>
  <c r="Z60" i="1"/>
  <c r="P60" i="1"/>
  <c r="I60" i="1"/>
  <c r="H60" i="1"/>
  <c r="AK59" i="1"/>
  <c r="AJ59" i="1"/>
  <c r="AI59" i="1"/>
  <c r="Z59" i="1"/>
  <c r="AK58" i="1"/>
  <c r="AJ58" i="1"/>
  <c r="AI58" i="1"/>
  <c r="Z58" i="1"/>
  <c r="P58" i="1"/>
  <c r="I58" i="1"/>
  <c r="H58" i="1"/>
  <c r="AK57" i="1"/>
  <c r="AJ57" i="1"/>
  <c r="AI57" i="1"/>
  <c r="Z57" i="1"/>
  <c r="P57" i="1"/>
  <c r="I57" i="1"/>
  <c r="H57" i="1"/>
  <c r="AK56" i="1"/>
  <c r="AJ56" i="1"/>
  <c r="AI56" i="1"/>
  <c r="Z56" i="1"/>
  <c r="P56" i="1"/>
  <c r="I56" i="1"/>
  <c r="H56" i="1"/>
  <c r="AK55" i="1"/>
  <c r="AJ55" i="1"/>
  <c r="AI55" i="1"/>
  <c r="Z55" i="1"/>
  <c r="P55" i="1"/>
  <c r="I55" i="1"/>
  <c r="H55" i="1"/>
  <c r="AK54" i="1"/>
  <c r="AJ54" i="1"/>
  <c r="AI54" i="1"/>
  <c r="Z54" i="1"/>
  <c r="P54" i="1"/>
  <c r="I54" i="1"/>
  <c r="H54" i="1"/>
  <c r="AK53" i="1"/>
  <c r="AJ53" i="1"/>
  <c r="AI53" i="1"/>
  <c r="Z53" i="1"/>
  <c r="P53" i="1"/>
  <c r="I53" i="1"/>
  <c r="H53" i="1"/>
  <c r="AK52" i="1"/>
  <c r="AJ52" i="1"/>
  <c r="AI52" i="1"/>
  <c r="Z52" i="1"/>
  <c r="P52" i="1"/>
  <c r="I52" i="1"/>
  <c r="H52" i="1"/>
  <c r="AK51" i="1"/>
  <c r="AJ51" i="1"/>
  <c r="AI51" i="1"/>
  <c r="Z51" i="1"/>
  <c r="P51" i="1"/>
  <c r="I51" i="1"/>
  <c r="H51" i="1"/>
  <c r="AK50" i="1"/>
  <c r="AJ50" i="1"/>
  <c r="AI50" i="1"/>
  <c r="Z50" i="1"/>
  <c r="P50" i="1"/>
  <c r="AK49" i="1"/>
  <c r="AJ49" i="1"/>
  <c r="AI49" i="1"/>
  <c r="Z49" i="1"/>
  <c r="P49" i="1"/>
  <c r="I49" i="1"/>
  <c r="H49" i="1"/>
  <c r="AK48" i="1"/>
  <c r="AJ48" i="1"/>
  <c r="AI48" i="1"/>
  <c r="Z48" i="1"/>
  <c r="P48" i="1"/>
  <c r="I48" i="1"/>
  <c r="H48" i="1"/>
  <c r="AK47" i="1"/>
  <c r="AJ47" i="1"/>
  <c r="AI47" i="1"/>
  <c r="Z47" i="1"/>
  <c r="P47" i="1"/>
  <c r="I47" i="1"/>
  <c r="H47" i="1"/>
  <c r="AK46" i="1"/>
  <c r="AJ46" i="1"/>
  <c r="AI46" i="1"/>
  <c r="Z46" i="1"/>
  <c r="P46" i="1"/>
  <c r="I46" i="1"/>
  <c r="H46" i="1"/>
  <c r="AK45" i="1"/>
  <c r="AJ45" i="1"/>
  <c r="AI45" i="1"/>
  <c r="Z45" i="1"/>
  <c r="P45" i="1"/>
  <c r="I45" i="1"/>
  <c r="H45" i="1"/>
  <c r="AK44" i="1"/>
  <c r="AJ44" i="1"/>
  <c r="AI44" i="1"/>
  <c r="Z44" i="1"/>
  <c r="P44" i="1"/>
  <c r="I44" i="1"/>
  <c r="H44" i="1"/>
  <c r="AK43" i="1"/>
  <c r="AJ43" i="1"/>
  <c r="AI43" i="1"/>
  <c r="Z43" i="1"/>
  <c r="P43" i="1"/>
  <c r="I43" i="1"/>
  <c r="H43" i="1"/>
  <c r="AK42" i="1"/>
  <c r="AJ42" i="1"/>
  <c r="AI42" i="1"/>
  <c r="Z42" i="1"/>
  <c r="P42" i="1"/>
  <c r="I42" i="1"/>
  <c r="H42" i="1"/>
  <c r="AK41" i="1"/>
  <c r="AJ41" i="1"/>
  <c r="AI41" i="1"/>
  <c r="Z41" i="1"/>
  <c r="P41" i="1"/>
  <c r="I41" i="1"/>
  <c r="H41" i="1"/>
  <c r="AK40" i="1"/>
  <c r="AJ40" i="1"/>
  <c r="AI40" i="1"/>
  <c r="Z40" i="1"/>
  <c r="P40" i="1"/>
  <c r="I40" i="1"/>
  <c r="H40" i="1"/>
  <c r="AK39" i="1"/>
  <c r="AJ39" i="1"/>
  <c r="AI39" i="1"/>
  <c r="Z39" i="1"/>
  <c r="P39" i="1"/>
  <c r="I39" i="1"/>
  <c r="H39" i="1"/>
  <c r="AK38" i="1"/>
  <c r="AJ38" i="1"/>
  <c r="AI38" i="1"/>
  <c r="Z38" i="1"/>
  <c r="P38" i="1"/>
  <c r="I38" i="1"/>
  <c r="H38" i="1"/>
  <c r="AK37" i="1"/>
  <c r="AJ37" i="1"/>
  <c r="AI37" i="1"/>
  <c r="Z37" i="1"/>
  <c r="P37" i="1"/>
  <c r="I37" i="1"/>
  <c r="H37" i="1"/>
  <c r="AK36" i="1"/>
  <c r="AJ36" i="1"/>
  <c r="AI36" i="1"/>
  <c r="Z36" i="1"/>
  <c r="P36" i="1"/>
  <c r="I36" i="1"/>
  <c r="H36" i="1"/>
  <c r="AK35" i="1"/>
  <c r="AJ35" i="1"/>
  <c r="AI35" i="1"/>
  <c r="Z35" i="1"/>
  <c r="P35" i="1"/>
  <c r="I35" i="1"/>
  <c r="H35" i="1"/>
  <c r="AK34" i="1"/>
  <c r="AJ34" i="1"/>
  <c r="AI34" i="1"/>
  <c r="Z34" i="1"/>
  <c r="P34" i="1"/>
  <c r="I34" i="1"/>
  <c r="H34" i="1"/>
  <c r="AK33" i="1"/>
  <c r="AJ33" i="1"/>
  <c r="AI33" i="1"/>
  <c r="Z33" i="1"/>
  <c r="P33" i="1"/>
  <c r="I33" i="1"/>
  <c r="H33" i="1"/>
  <c r="AK32" i="1"/>
  <c r="AJ32" i="1"/>
  <c r="AI32" i="1"/>
  <c r="Z32" i="1"/>
  <c r="P32" i="1"/>
  <c r="I32" i="1"/>
  <c r="H32" i="1"/>
  <c r="AK31" i="1"/>
  <c r="AJ31" i="1"/>
  <c r="AI31" i="1"/>
  <c r="Z31" i="1"/>
  <c r="P31" i="1"/>
  <c r="I31" i="1"/>
  <c r="H31" i="1"/>
  <c r="AK30" i="1"/>
  <c r="AJ30" i="1"/>
  <c r="AI30" i="1"/>
  <c r="Z30" i="1"/>
  <c r="P30" i="1"/>
  <c r="I30" i="1"/>
  <c r="H30" i="1"/>
  <c r="AK29" i="1"/>
  <c r="AJ29" i="1"/>
  <c r="AI29" i="1"/>
  <c r="Z29" i="1"/>
  <c r="P29" i="1"/>
  <c r="I29" i="1"/>
  <c r="H29" i="1"/>
  <c r="AK28" i="1"/>
  <c r="AJ28" i="1"/>
  <c r="AI28" i="1"/>
  <c r="Z28" i="1"/>
  <c r="P28" i="1"/>
  <c r="I28" i="1"/>
  <c r="H28" i="1"/>
  <c r="AK27" i="1"/>
  <c r="AJ27" i="1"/>
  <c r="AI27" i="1"/>
  <c r="Z27" i="1"/>
  <c r="P27" i="1"/>
  <c r="I27" i="1"/>
  <c r="H27" i="1"/>
  <c r="AK26" i="1"/>
  <c r="AJ26" i="1"/>
  <c r="AI26" i="1"/>
  <c r="Z26" i="1"/>
  <c r="P26" i="1"/>
  <c r="I26" i="1"/>
  <c r="H26" i="1"/>
  <c r="AK25" i="1"/>
  <c r="AJ25" i="1"/>
  <c r="AI25" i="1"/>
  <c r="Z25" i="1"/>
  <c r="P25" i="1"/>
  <c r="I25" i="1"/>
  <c r="H25" i="1"/>
  <c r="AK24" i="1"/>
  <c r="AJ24" i="1"/>
  <c r="AI24" i="1"/>
  <c r="Z24" i="1"/>
  <c r="P24" i="1"/>
  <c r="I24" i="1"/>
  <c r="H24" i="1"/>
  <c r="AK23" i="1"/>
  <c r="AJ23" i="1"/>
  <c r="AI23" i="1"/>
  <c r="Z23" i="1"/>
  <c r="P23" i="1"/>
  <c r="I23" i="1"/>
  <c r="H23" i="1"/>
  <c r="AK22" i="1"/>
  <c r="AJ22" i="1"/>
  <c r="AI22" i="1"/>
  <c r="Z22" i="1"/>
  <c r="P22" i="1"/>
  <c r="I22" i="1"/>
  <c r="H22" i="1"/>
  <c r="AK21" i="1"/>
  <c r="AJ21" i="1"/>
  <c r="AI21" i="1"/>
  <c r="Z21" i="1"/>
  <c r="P21" i="1"/>
  <c r="I21" i="1"/>
  <c r="H21" i="1"/>
  <c r="AK20" i="1"/>
  <c r="AJ20" i="1"/>
  <c r="AI20" i="1"/>
  <c r="Z20" i="1"/>
  <c r="P20" i="1"/>
  <c r="I20" i="1"/>
  <c r="H20" i="1"/>
  <c r="AK19" i="1"/>
  <c r="AJ19" i="1"/>
  <c r="AI19" i="1"/>
  <c r="Z19" i="1"/>
  <c r="P19" i="1"/>
  <c r="I19" i="1"/>
  <c r="H19" i="1"/>
  <c r="AK18" i="1"/>
  <c r="AJ18" i="1"/>
  <c r="AI18" i="1"/>
  <c r="Z18" i="1"/>
  <c r="P18" i="1"/>
  <c r="I18" i="1"/>
  <c r="H18" i="1"/>
  <c r="AK17" i="1"/>
  <c r="AJ17" i="1"/>
  <c r="AI17" i="1"/>
  <c r="Z17" i="1"/>
  <c r="P17" i="1"/>
  <c r="I17" i="1"/>
  <c r="H17" i="1"/>
  <c r="AK16" i="1"/>
  <c r="AJ16" i="1"/>
  <c r="AI16" i="1"/>
  <c r="Z16" i="1"/>
  <c r="P16" i="1"/>
  <c r="I16" i="1"/>
  <c r="H16" i="1"/>
  <c r="AK15" i="1"/>
  <c r="AJ15" i="1"/>
  <c r="AI15" i="1"/>
  <c r="Z15" i="1"/>
  <c r="P15" i="1"/>
  <c r="I15" i="1"/>
  <c r="H15" i="1"/>
  <c r="AK14" i="1"/>
  <c r="AJ14" i="1"/>
  <c r="AI14" i="1"/>
  <c r="Z14" i="1"/>
  <c r="P14" i="1"/>
  <c r="I14" i="1"/>
  <c r="H14" i="1"/>
  <c r="AK13" i="1"/>
  <c r="AJ13" i="1"/>
  <c r="AI13" i="1"/>
  <c r="Z13" i="1"/>
  <c r="P13" i="1"/>
  <c r="I13" i="1"/>
  <c r="H13" i="1"/>
  <c r="AK12" i="1"/>
  <c r="AJ12" i="1"/>
  <c r="AI12" i="1"/>
  <c r="Z12" i="1"/>
  <c r="P12" i="1"/>
  <c r="I12" i="1"/>
  <c r="H12" i="1"/>
  <c r="AK11" i="1"/>
  <c r="AJ11" i="1"/>
  <c r="AI11" i="1"/>
  <c r="Z11" i="1"/>
  <c r="P11" i="1"/>
  <c r="I11" i="1"/>
  <c r="H11" i="1"/>
  <c r="AK10" i="1"/>
  <c r="AJ10" i="1"/>
  <c r="AI10" i="1"/>
  <c r="Z10" i="1"/>
  <c r="P10" i="1"/>
  <c r="I10" i="1"/>
  <c r="H10" i="1"/>
  <c r="AK9" i="1"/>
  <c r="AJ9" i="1"/>
  <c r="AI9" i="1"/>
  <c r="Z9" i="1"/>
  <c r="P9" i="1"/>
  <c r="I9" i="1"/>
  <c r="H9" i="1"/>
  <c r="AK8" i="1"/>
  <c r="AJ8" i="1"/>
  <c r="AI8" i="1"/>
  <c r="Z8" i="1"/>
  <c r="P8" i="1"/>
  <c r="I8" i="1"/>
  <c r="H8" i="1"/>
  <c r="C6" i="1"/>
  <c r="C198" i="1" s="1"/>
  <c r="D198" i="1" s="1"/>
  <c r="C19" i="1" l="1"/>
  <c r="D19" i="1" s="1"/>
  <c r="C55" i="1"/>
  <c r="D55" i="1" s="1"/>
  <c r="C124" i="1"/>
  <c r="D124" i="1" s="1"/>
  <c r="C115" i="1"/>
  <c r="D115" i="1" s="1"/>
  <c r="C147" i="1"/>
  <c r="D147" i="1" s="1"/>
  <c r="C173" i="1"/>
  <c r="D173" i="1" s="1"/>
  <c r="C271" i="1"/>
  <c r="D271" i="1" s="1"/>
  <c r="C10" i="1"/>
  <c r="D10" i="1" s="1"/>
  <c r="C11" i="1"/>
  <c r="D11" i="1" s="1"/>
  <c r="C18" i="1"/>
  <c r="D18" i="1" s="1"/>
  <c r="C17" i="1"/>
  <c r="D17" i="1" s="1"/>
  <c r="C132" i="1"/>
  <c r="D132" i="1" s="1"/>
  <c r="C259" i="1"/>
  <c r="D259" i="1" s="1"/>
  <c r="C8" i="1"/>
  <c r="D8" i="1" s="1"/>
  <c r="C9" i="1"/>
  <c r="D9" i="1" s="1"/>
  <c r="C16" i="1"/>
  <c r="D16" i="1" s="1"/>
  <c r="C27" i="1"/>
  <c r="D27" i="1" s="1"/>
  <c r="C28" i="1"/>
  <c r="D28" i="1" s="1"/>
  <c r="C215" i="1"/>
  <c r="D215" i="1" s="1"/>
  <c r="C258" i="1"/>
  <c r="D258" i="1" s="1"/>
  <c r="C277" i="1"/>
  <c r="D277" i="1" s="1"/>
  <c r="C25" i="1"/>
  <c r="D25" i="1" s="1"/>
  <c r="C26" i="1"/>
  <c r="D26" i="1" s="1"/>
  <c r="C58" i="1"/>
  <c r="D58" i="1" s="1"/>
  <c r="C63" i="1"/>
  <c r="D63" i="1" s="1"/>
  <c r="C140" i="1"/>
  <c r="D140" i="1" s="1"/>
  <c r="C157" i="1"/>
  <c r="D157" i="1" s="1"/>
  <c r="C235" i="1"/>
  <c r="D235" i="1" s="1"/>
  <c r="C21" i="1"/>
  <c r="D21" i="1" s="1"/>
  <c r="C22" i="1"/>
  <c r="D22" i="1" s="1"/>
  <c r="C23" i="1"/>
  <c r="D23" i="1" s="1"/>
  <c r="C24" i="1"/>
  <c r="D24" i="1" s="1"/>
  <c r="C189" i="1"/>
  <c r="D189" i="1" s="1"/>
  <c r="C278" i="1"/>
  <c r="D278" i="1" s="1"/>
  <c r="C260" i="1"/>
  <c r="D260" i="1" s="1"/>
  <c r="C236" i="1"/>
  <c r="D236" i="1" s="1"/>
  <c r="C234" i="1"/>
  <c r="D234" i="1" s="1"/>
  <c r="C224" i="1"/>
  <c r="D224" i="1" s="1"/>
  <c r="C216" i="1"/>
  <c r="D216" i="1" s="1"/>
  <c r="C204" i="1"/>
  <c r="D204" i="1" s="1"/>
  <c r="C190" i="1"/>
  <c r="D190" i="1" s="1"/>
  <c r="C180" i="1"/>
  <c r="D180" i="1" s="1"/>
  <c r="C175" i="1"/>
  <c r="D175" i="1" s="1"/>
  <c r="C166" i="1"/>
  <c r="D166" i="1" s="1"/>
  <c r="C158" i="1"/>
  <c r="D158" i="1" s="1"/>
  <c r="C148" i="1"/>
  <c r="D148" i="1" s="1"/>
  <c r="C141" i="1"/>
  <c r="D141" i="1" s="1"/>
  <c r="C133" i="1"/>
  <c r="D133" i="1" s="1"/>
  <c r="C125" i="1"/>
  <c r="D125" i="1" s="1"/>
  <c r="C116" i="1"/>
  <c r="D116" i="1" s="1"/>
  <c r="C108" i="1"/>
  <c r="D108" i="1" s="1"/>
  <c r="C103" i="1"/>
  <c r="D103" i="1" s="1"/>
  <c r="C91" i="1"/>
  <c r="D91" i="1" s="1"/>
  <c r="C86" i="1"/>
  <c r="D86" i="1" s="1"/>
  <c r="C81" i="1"/>
  <c r="D81" i="1" s="1"/>
  <c r="C64" i="1"/>
  <c r="D64" i="1" s="1"/>
  <c r="C59" i="1"/>
  <c r="D59" i="1" s="1"/>
  <c r="C40" i="1"/>
  <c r="D40" i="1" s="1"/>
  <c r="C279" i="1"/>
  <c r="D279" i="1" s="1"/>
  <c r="C274" i="1"/>
  <c r="D274" i="1" s="1"/>
  <c r="C269" i="1"/>
  <c r="D269" i="1" s="1"/>
  <c r="C268" i="1"/>
  <c r="D268" i="1" s="1"/>
  <c r="C267" i="1"/>
  <c r="D267" i="1" s="1"/>
  <c r="C266" i="1"/>
  <c r="D266" i="1" s="1"/>
  <c r="C265" i="1"/>
  <c r="D265" i="1" s="1"/>
  <c r="C264" i="1"/>
  <c r="D264" i="1" s="1"/>
  <c r="C263" i="1"/>
  <c r="D263" i="1" s="1"/>
  <c r="C262" i="1"/>
  <c r="D262" i="1" s="1"/>
  <c r="C261" i="1"/>
  <c r="D261" i="1" s="1"/>
  <c r="C237" i="1"/>
  <c r="D237" i="1" s="1"/>
  <c r="C226" i="1"/>
  <c r="D226" i="1" s="1"/>
  <c r="C225" i="1"/>
  <c r="D225" i="1" s="1"/>
  <c r="C217" i="1"/>
  <c r="D217" i="1" s="1"/>
  <c r="C209" i="1"/>
  <c r="D209" i="1" s="1"/>
  <c r="C208" i="1"/>
  <c r="D208" i="1" s="1"/>
  <c r="C207" i="1"/>
  <c r="D207" i="1" s="1"/>
  <c r="C206" i="1"/>
  <c r="D206" i="1" s="1"/>
  <c r="C205" i="1"/>
  <c r="D205" i="1" s="1"/>
  <c r="C191" i="1"/>
  <c r="D191" i="1" s="1"/>
  <c r="C176" i="1"/>
  <c r="D176" i="1" s="1"/>
  <c r="C167" i="1"/>
  <c r="D167" i="1" s="1"/>
  <c r="C159" i="1"/>
  <c r="D159" i="1" s="1"/>
  <c r="C151" i="1"/>
  <c r="D151" i="1" s="1"/>
  <c r="C150" i="1"/>
  <c r="D150" i="1" s="1"/>
  <c r="C149" i="1"/>
  <c r="D149" i="1" s="1"/>
  <c r="C134" i="1"/>
  <c r="D134" i="1" s="1"/>
  <c r="C126" i="1"/>
  <c r="D126" i="1" s="1"/>
  <c r="C117" i="1"/>
  <c r="D117" i="1" s="1"/>
  <c r="C109" i="1"/>
  <c r="D109" i="1" s="1"/>
  <c r="C92" i="1"/>
  <c r="D92" i="1" s="1"/>
  <c r="C68" i="1"/>
  <c r="D68" i="1" s="1"/>
  <c r="C65" i="1"/>
  <c r="D65" i="1" s="1"/>
  <c r="C50" i="1"/>
  <c r="D50" i="1" s="1"/>
  <c r="C49" i="1"/>
  <c r="D49" i="1" s="1"/>
  <c r="C48" i="1"/>
  <c r="D48" i="1" s="1"/>
  <c r="C47" i="1"/>
  <c r="D47" i="1" s="1"/>
  <c r="C46" i="1"/>
  <c r="D46" i="1" s="1"/>
  <c r="C45" i="1"/>
  <c r="D45" i="1" s="1"/>
  <c r="C44" i="1"/>
  <c r="D44" i="1" s="1"/>
  <c r="C43" i="1"/>
  <c r="D43" i="1" s="1"/>
  <c r="C42" i="1"/>
  <c r="D42" i="1" s="1"/>
  <c r="C41" i="1"/>
  <c r="D41" i="1" s="1"/>
  <c r="C272" i="1"/>
  <c r="D272" i="1" s="1"/>
  <c r="C238" i="1"/>
  <c r="D238" i="1" s="1"/>
  <c r="C227" i="1"/>
  <c r="D227" i="1" s="1"/>
  <c r="C218" i="1"/>
  <c r="D218" i="1" s="1"/>
  <c r="C210" i="1"/>
  <c r="D210" i="1" s="1"/>
  <c r="C192" i="1"/>
  <c r="D192" i="1" s="1"/>
  <c r="C177" i="1"/>
  <c r="D177" i="1" s="1"/>
  <c r="C168" i="1"/>
  <c r="D168" i="1" s="1"/>
  <c r="C160" i="1"/>
  <c r="D160" i="1" s="1"/>
  <c r="C152" i="1"/>
  <c r="D152" i="1" s="1"/>
  <c r="C142" i="1"/>
  <c r="D142" i="1" s="1"/>
  <c r="C135" i="1"/>
  <c r="D135" i="1" s="1"/>
  <c r="C127" i="1"/>
  <c r="D127" i="1" s="1"/>
  <c r="C118" i="1"/>
  <c r="D118" i="1" s="1"/>
  <c r="C110" i="1"/>
  <c r="D110" i="1" s="1"/>
  <c r="C100" i="1"/>
  <c r="D100" i="1" s="1"/>
  <c r="C95" i="1"/>
  <c r="D95" i="1" s="1"/>
  <c r="C75" i="1"/>
  <c r="D75" i="1" s="1"/>
  <c r="C69" i="1"/>
  <c r="D69" i="1" s="1"/>
  <c r="C275" i="1"/>
  <c r="D275" i="1" s="1"/>
  <c r="C241" i="1"/>
  <c r="D241" i="1" s="1"/>
  <c r="C240" i="1"/>
  <c r="D240" i="1" s="1"/>
  <c r="C239" i="1"/>
  <c r="D239" i="1" s="1"/>
  <c r="C228" i="1"/>
  <c r="D228" i="1" s="1"/>
  <c r="C211" i="1"/>
  <c r="D211" i="1" s="1"/>
  <c r="C200" i="1"/>
  <c r="D200" i="1" s="1"/>
  <c r="C194" i="1"/>
  <c r="D194" i="1" s="1"/>
  <c r="C193" i="1"/>
  <c r="D193" i="1" s="1"/>
  <c r="C178" i="1"/>
  <c r="D178" i="1" s="1"/>
  <c r="C169" i="1"/>
  <c r="D169" i="1" s="1"/>
  <c r="C161" i="1"/>
  <c r="D161" i="1" s="1"/>
  <c r="C153" i="1"/>
  <c r="D153" i="1" s="1"/>
  <c r="C143" i="1"/>
  <c r="D143" i="1" s="1"/>
  <c r="C136" i="1"/>
  <c r="D136" i="1" s="1"/>
  <c r="C128" i="1"/>
  <c r="D128" i="1" s="1"/>
  <c r="C120" i="1"/>
  <c r="D120" i="1" s="1"/>
  <c r="C119" i="1"/>
  <c r="D119" i="1" s="1"/>
  <c r="C111" i="1"/>
  <c r="D111" i="1" s="1"/>
  <c r="C101" i="1"/>
  <c r="D101" i="1" s="1"/>
  <c r="C96" i="1"/>
  <c r="D96" i="1" s="1"/>
  <c r="C76" i="1"/>
  <c r="D76" i="1" s="1"/>
  <c r="C70" i="1"/>
  <c r="D70" i="1" s="1"/>
  <c r="C32" i="1"/>
  <c r="D32" i="1" s="1"/>
  <c r="C31" i="1"/>
  <c r="D31" i="1" s="1"/>
  <c r="C30" i="1"/>
  <c r="D30" i="1" s="1"/>
  <c r="C29" i="1"/>
  <c r="D29" i="1" s="1"/>
  <c r="C280" i="1"/>
  <c r="D280" i="1" s="1"/>
  <c r="C247" i="1"/>
  <c r="D247" i="1" s="1"/>
  <c r="C246" i="1"/>
  <c r="D246" i="1" s="1"/>
  <c r="C245" i="1"/>
  <c r="D245" i="1" s="1"/>
  <c r="C244" i="1"/>
  <c r="D244" i="1" s="1"/>
  <c r="C243" i="1"/>
  <c r="D243" i="1" s="1"/>
  <c r="C242" i="1"/>
  <c r="D242" i="1" s="1"/>
  <c r="C229" i="1"/>
  <c r="D229" i="1" s="1"/>
  <c r="C219" i="1"/>
  <c r="D219" i="1" s="1"/>
  <c r="C213" i="1"/>
  <c r="D213" i="1" s="1"/>
  <c r="C212" i="1"/>
  <c r="D212" i="1" s="1"/>
  <c r="C195" i="1"/>
  <c r="D195" i="1" s="1"/>
  <c r="C185" i="1"/>
  <c r="D185" i="1" s="1"/>
  <c r="C184" i="1"/>
  <c r="D184" i="1" s="1"/>
  <c r="C183" i="1"/>
  <c r="D183" i="1" s="1"/>
  <c r="C182" i="1"/>
  <c r="D182" i="1" s="1"/>
  <c r="C170" i="1"/>
  <c r="D170" i="1" s="1"/>
  <c r="C162" i="1"/>
  <c r="D162" i="1" s="1"/>
  <c r="C154" i="1"/>
  <c r="D154" i="1" s="1"/>
  <c r="C144" i="1"/>
  <c r="D144" i="1" s="1"/>
  <c r="C137" i="1"/>
  <c r="D137" i="1" s="1"/>
  <c r="C129" i="1"/>
  <c r="D129" i="1" s="1"/>
  <c r="C121" i="1"/>
  <c r="D121" i="1" s="1"/>
  <c r="C112" i="1"/>
  <c r="D112" i="1" s="1"/>
  <c r="C104" i="1"/>
  <c r="D104" i="1" s="1"/>
  <c r="C97" i="1"/>
  <c r="D97" i="1" s="1"/>
  <c r="C87" i="1"/>
  <c r="D87" i="1" s="1"/>
  <c r="C82" i="1"/>
  <c r="D82" i="1" s="1"/>
  <c r="C77" i="1"/>
  <c r="D77" i="1" s="1"/>
  <c r="C71" i="1"/>
  <c r="D71" i="1" s="1"/>
  <c r="C66" i="1"/>
  <c r="D66" i="1" s="1"/>
  <c r="C61" i="1"/>
  <c r="D61" i="1" s="1"/>
  <c r="C60" i="1"/>
  <c r="D60" i="1" s="1"/>
  <c r="C52" i="1"/>
  <c r="D52" i="1" s="1"/>
  <c r="C51" i="1"/>
  <c r="D51" i="1" s="1"/>
  <c r="C33" i="1"/>
  <c r="D33" i="1" s="1"/>
  <c r="C254" i="1"/>
  <c r="D254" i="1" s="1"/>
  <c r="C253" i="1"/>
  <c r="D253" i="1" s="1"/>
  <c r="C252" i="1"/>
  <c r="D252" i="1" s="1"/>
  <c r="C251" i="1"/>
  <c r="D251" i="1" s="1"/>
  <c r="C250" i="1"/>
  <c r="D250" i="1" s="1"/>
  <c r="C249" i="1"/>
  <c r="D249" i="1" s="1"/>
  <c r="C248" i="1"/>
  <c r="D248" i="1" s="1"/>
  <c r="C230" i="1"/>
  <c r="D230" i="1" s="1"/>
  <c r="C220" i="1"/>
  <c r="D220" i="1" s="1"/>
  <c r="C214" i="1"/>
  <c r="D214" i="1" s="1"/>
  <c r="C201" i="1"/>
  <c r="D201" i="1" s="1"/>
  <c r="C196" i="1"/>
  <c r="D196" i="1" s="1"/>
  <c r="C186" i="1"/>
  <c r="D186" i="1" s="1"/>
  <c r="C171" i="1"/>
  <c r="D171" i="1" s="1"/>
  <c r="C163" i="1"/>
  <c r="D163" i="1" s="1"/>
  <c r="C155" i="1"/>
  <c r="D155" i="1" s="1"/>
  <c r="C145" i="1"/>
  <c r="D145" i="1" s="1"/>
  <c r="C138" i="1"/>
  <c r="D138" i="1" s="1"/>
  <c r="C130" i="1"/>
  <c r="D130" i="1" s="1"/>
  <c r="C122" i="1"/>
  <c r="D122" i="1" s="1"/>
  <c r="C113" i="1"/>
  <c r="D113" i="1" s="1"/>
  <c r="C105" i="1"/>
  <c r="D105" i="1" s="1"/>
  <c r="C98" i="1"/>
  <c r="D98" i="1" s="1"/>
  <c r="C88" i="1"/>
  <c r="D88" i="1" s="1"/>
  <c r="C83" i="1"/>
  <c r="D83" i="1" s="1"/>
  <c r="C78" i="1"/>
  <c r="D78" i="1" s="1"/>
  <c r="C73" i="1"/>
  <c r="D73" i="1" s="1"/>
  <c r="C72" i="1"/>
  <c r="D72" i="1" s="1"/>
  <c r="C53" i="1"/>
  <c r="D53" i="1" s="1"/>
  <c r="C36" i="1"/>
  <c r="D36" i="1" s="1"/>
  <c r="C35" i="1"/>
  <c r="D35" i="1" s="1"/>
  <c r="C34" i="1"/>
  <c r="D34" i="1" s="1"/>
  <c r="C276" i="1"/>
  <c r="D276" i="1" s="1"/>
  <c r="C273" i="1"/>
  <c r="D273" i="1" s="1"/>
  <c r="C270" i="1"/>
  <c r="D270" i="1" s="1"/>
  <c r="C257" i="1"/>
  <c r="D257" i="1" s="1"/>
  <c r="C256" i="1"/>
  <c r="D256" i="1" s="1"/>
  <c r="C255" i="1"/>
  <c r="D255" i="1" s="1"/>
  <c r="C231" i="1"/>
  <c r="D231" i="1" s="1"/>
  <c r="C221" i="1"/>
  <c r="D221" i="1" s="1"/>
  <c r="C202" i="1"/>
  <c r="D202" i="1" s="1"/>
  <c r="C197" i="1"/>
  <c r="D197" i="1" s="1"/>
  <c r="C187" i="1"/>
  <c r="D187" i="1" s="1"/>
  <c r="C172" i="1"/>
  <c r="D172" i="1" s="1"/>
  <c r="C164" i="1"/>
  <c r="D164" i="1" s="1"/>
  <c r="C156" i="1"/>
  <c r="D156" i="1" s="1"/>
  <c r="C146" i="1"/>
  <c r="D146" i="1" s="1"/>
  <c r="C139" i="1"/>
  <c r="D139" i="1" s="1"/>
  <c r="C131" i="1"/>
  <c r="D131" i="1" s="1"/>
  <c r="C123" i="1"/>
  <c r="D123" i="1" s="1"/>
  <c r="C114" i="1"/>
  <c r="D114" i="1" s="1"/>
  <c r="C106" i="1"/>
  <c r="D106" i="1" s="1"/>
  <c r="C89" i="1"/>
  <c r="D89" i="1" s="1"/>
  <c r="C84" i="1"/>
  <c r="D84" i="1" s="1"/>
  <c r="C79" i="1"/>
  <c r="D79" i="1" s="1"/>
  <c r="C67" i="1"/>
  <c r="D67" i="1" s="1"/>
  <c r="C62" i="1"/>
  <c r="D62" i="1" s="1"/>
  <c r="C57" i="1"/>
  <c r="D57" i="1" s="1"/>
  <c r="C54" i="1"/>
  <c r="D54" i="1" s="1"/>
  <c r="C38" i="1"/>
  <c r="D38" i="1" s="1"/>
  <c r="C37" i="1"/>
  <c r="D37" i="1" s="1"/>
  <c r="C15" i="1"/>
  <c r="D15" i="1" s="1"/>
  <c r="C14" i="1"/>
  <c r="D14" i="1" s="1"/>
  <c r="C13" i="1"/>
  <c r="D13" i="1" s="1"/>
  <c r="C12" i="1"/>
  <c r="D12" i="1" s="1"/>
  <c r="C80" i="1"/>
  <c r="D80" i="1" s="1"/>
  <c r="C85" i="1"/>
  <c r="D85" i="1" s="1"/>
  <c r="C90" i="1"/>
  <c r="D90" i="1" s="1"/>
  <c r="C107" i="1"/>
  <c r="D107" i="1" s="1"/>
  <c r="C165" i="1"/>
  <c r="D165" i="1" s="1"/>
  <c r="C188" i="1"/>
  <c r="D188" i="1" s="1"/>
  <c r="C203" i="1"/>
  <c r="D203" i="1" s="1"/>
  <c r="C233" i="1"/>
  <c r="D233" i="1" s="1"/>
  <c r="C39" i="1"/>
  <c r="D39" i="1" s="1"/>
  <c r="C20" i="1"/>
  <c r="D20" i="1" s="1"/>
  <c r="C56" i="1"/>
  <c r="D56" i="1" s="1"/>
  <c r="C174" i="1"/>
  <c r="D174" i="1" s="1"/>
  <c r="C232" i="1"/>
  <c r="D232" i="1" s="1"/>
</calcChain>
</file>

<file path=xl/sharedStrings.xml><?xml version="1.0" encoding="utf-8"?>
<sst xmlns="http://schemas.openxmlformats.org/spreadsheetml/2006/main" count="5286" uniqueCount="1626">
  <si>
    <t xml:space="preserve">FECHA ACTUAL </t>
  </si>
  <si>
    <t>SUSPENSIÓN</t>
  </si>
  <si>
    <t>ADICION</t>
  </si>
  <si>
    <t xml:space="preserve">PRORROGAS </t>
  </si>
  <si>
    <t>TIPO DE PROCESO</t>
  </si>
  <si>
    <t xml:space="preserve">ESTADO </t>
  </si>
  <si>
    <t>% De tiempo del contrato transcurrido</t>
  </si>
  <si>
    <t>N°</t>
  </si>
  <si>
    <t>N° De Contrato</t>
  </si>
  <si>
    <t>CONTRATISTA</t>
  </si>
  <si>
    <t>IDENTIFICACIÓN</t>
  </si>
  <si>
    <t>REPRESENTANTE LEGAL</t>
  </si>
  <si>
    <t>CEDULA REPRESENTANTE</t>
  </si>
  <si>
    <t xml:space="preserve">CONFORMACION CONSORCIO </t>
  </si>
  <si>
    <t>N° PROCESO</t>
  </si>
  <si>
    <t>LINK DE SECOP</t>
  </si>
  <si>
    <t>OBJETO DEL CONTRATO</t>
  </si>
  <si>
    <t>FECHA DE SUSCRIPCION</t>
  </si>
  <si>
    <t>NUMERO PROYECTO</t>
  </si>
  <si>
    <t xml:space="preserve">NOMBRE PROYECTO / RECURSOS </t>
  </si>
  <si>
    <t>ACTA DE INICIO</t>
  </si>
  <si>
    <t>VALOR TOTAL CONTRATO</t>
  </si>
  <si>
    <t>FECHA INICIO ACTA</t>
  </si>
  <si>
    <t>FECHA TERMINACION CONTRATO INCLUYENDO PRORROGAS Y ADICIONES</t>
  </si>
  <si>
    <t>SUPERVISOR</t>
  </si>
  <si>
    <t>OBLIGACIONES ESPECIFICAS</t>
  </si>
  <si>
    <t>DEPENDENCIA</t>
  </si>
  <si>
    <t>FECHA SUSPENSIÓN INICIAL</t>
  </si>
  <si>
    <t>FECHA SUSPENSIÓN FINAL</t>
  </si>
  <si>
    <t>PLAZO SUSPENSIÓN</t>
  </si>
  <si>
    <t>UNIDAD PLAZO</t>
  </si>
  <si>
    <t>CEDENTE</t>
  </si>
  <si>
    <t>CESIONARIO</t>
  </si>
  <si>
    <t>FECHA CESIÓN</t>
  </si>
  <si>
    <t>FECHA ADICIÓN</t>
  </si>
  <si>
    <t>TIEMPO DE LA ADICION</t>
  </si>
  <si>
    <t>VALOR ADICIÓN</t>
  </si>
  <si>
    <t>FECHA PRÓRROGA</t>
  </si>
  <si>
    <t>PLAZO PRÓRROGA</t>
  </si>
  <si>
    <t>SELECCIÓN ABREVIADA DE MENOR CUANTIA</t>
  </si>
  <si>
    <t>NA</t>
  </si>
  <si>
    <t>YEIMY CAROLINA AGUDELO HERNANDEZ</t>
  </si>
  <si>
    <t>PRESTACION DE SERVICIOS</t>
  </si>
  <si>
    <t>CPS-001-2020</t>
  </si>
  <si>
    <t xml:space="preserve">DIANA CAROLINA CAMACHO ESCOBAR </t>
  </si>
  <si>
    <t>FDLK-CD-1-2020</t>
  </si>
  <si>
    <t>https://community.secop.gov.co/Public/Tendering/OpportunityDetail/Index?noticeUID=CO1.NTC.1084923&amp;isFromPublicArea=True&amp;isModal=False</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</si>
  <si>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DE KENNEDY</t>
  </si>
  <si>
    <t>SI</t>
  </si>
  <si>
    <t>LEONARDO ALEXANDER RODRíCUEZ LÓPÉZ</t>
  </si>
  <si>
    <t>1. Implementar   los  procesos  y procedimientos oficiales pars  la operación y prestacion del Servicio coma {ingreso, prestacian, seguimiento, y egreso). 2. Garantizar que las personas mayores que son presentadas para el ingreso al servicio se encuentran en la lista de espera del servicio (Solicitud de servicio e inscritos) y que cumplen con los criterios de ildentificación y priorizacion establecidos en la nomnatividad vigente. 3. Realizar las visitas de validación de condiciones en el luger de domicilio de las personas mayores que son presentadas pare ingresar al servicio y qua se encuentran registrados en la lista de espera del servicio, asi como la validación de condiciones que se realize en el luger de domicilio de la persona mayor que se encuentran  en  atención. 4.  Realizar los cruces de bases de datos individuales consulta en SIRBE, aplicativo Processa, Catastro Distrital, FOSYGA, RUAF, Registraduria Nacional, Inhumados, Rama Judicial, Comprobador de Derechos,  DNP (Puntaje de SISBEN), Simultaneidad, entre otras, de las personas mayores que se encuentran coma participantes del servicio, asi coma de las personas mayores que son reportadas con novedades 	(Informe Unico). 	5. Garantizar que Is información de las personas mayores vinculadas al servicio Apoyos  para la Seguridad  Economica, se encuentre registrada actualizada en el Sistema de informacion misional — SIRBE; asi como splicer los instrurnentos necesarios (lianas, formatos, entre otros) para realizar seguimiento a las actualizaciones y registro en el Sistema Misional SIRBE y las bases de datos, realizando las respectivas consultas, ademas de realizar la critica  (verificación) de dichos instrumentos. 6. Emitir los conceptos que le sean requeridos y apartar elementos de juicio, que sirvan de insurno, pare la tome de decisiones relacionadas con el desarrollo de las acciones de identificación, ingreso, activacion, egreso y seguimiento, de las personas mayores vinculadas al Apoyo Economico Tipo C, teniendo en cuenta, las orientaciones de gestión territorial de Ia Politica Pública Social para el Envejecimiento y Ia Vejez en el Distrito Capital. 7. Proyectar y notificar los actos administrativos de ingreso y egreso que se deriven de la  prestación del servicio de Apoyos para la Seguridad Economics Tipo C de acuerdo con los procedimientos definidos pare tal fin, asi como Atender, tramitar y dar respuesta opartuna a las solicitudes de las y los ciudadanos y entes de control, teniendo en cuenta los lineamientos y terminus establecidos. 8. Realizar las acciones de seguimiento e identificación de presuntos cobros indebidos en el marco del seguimiento y control del servicio, de acuerdo con el linearniento de la Secretaria de Gobierno. 9. Realizar la convocatoria de las personas mayores que ingresan al servicio y desarrallar  con  ellas  el  proceso de entrega de tarjetas, asi como el proceso de reexpedicion  de  tarjetas  cuando  se  requiera  segun  los lineamientas  y  protocolos
estableciclos.	10.	Revisar,  verificar  y  garantizar  la	calidad,   confidencialidad  y
discrecionalidad en el manejo de Ia inforrnaciOn en relacion con el desarrollo del objeto contractual y de confarmidad con las instrucciones del supervisor del contrato. 11. Presentar dentro de los tiernpos estipulados, los informes y productos requeridos para el-la Supervisor-a del contrato y el-La Subdirector-a para Ia Vejez, utilizando para ello los formatos institucionales oficiales. 12. Participar en las reuniones y diferentes actividades que  Programe la Alcaldia  Local,  la Secretaria Distrital de Integracion Social  y  la Subdirección pars la Vejez y la Subdireccion  Local. 13. Las demas inherentes a sus obligaciones contractuales y que se requieran para el cabal curnplimiento del contrato</t>
  </si>
  <si>
    <t>PLANEACION</t>
  </si>
  <si>
    <t>DIAS</t>
  </si>
  <si>
    <t>DENISS VELASQUEZ BARRERA</t>
  </si>
  <si>
    <t>CPS-002-2020</t>
  </si>
  <si>
    <t>DELIA ISABEL LIZARAZO BALLESTEROS</t>
  </si>
  <si>
    <t>FDLK-CD-2-2020</t>
  </si>
  <si>
    <t>https://community.secop.gov.co/Public/Tendering/OpportunityDetail/Index?noticeUID=CO1.NTC.1092494&amp;isFromPublicArea=True&amp;isModal=False</t>
  </si>
  <si>
    <t>PRESTAR LOS SERVICIOS DE APOYO ADMINISTRATIVO Y ASISTENCIAL EN ASUNTOS RELACIONADOS CON MEDIO AMBIENTE EN EL ÁREA DE GESTIÓN POLICIVA JURÍDICA DE LA ALCALDÍA LOCAL DE KENNEDY</t>
  </si>
  <si>
    <t>1. Asistir a las actividades de recuperación de espacio público, y actividades relacionadas con Medio Ambiente en la localidad. 2. Apoyar los operativos de espacio público y los relacionados con medio ambiente en la localidad.  3. Apoyar en el registro fotográfico y levantamiento de actas en los operativos, tramitar y registrar en el área de gestión policiva jurídica las acciones y/o labores que se le requieran. 4. Apoyar en la actualización de los archivos, registros y control de la información según los temas asignados. 5. Apoyar los operativos de Inspección, Vigilancia y Control de acuerdo con la programación que se elaboren en el Área gestión policiva jurídica. 6. Las demás relacionadas con el objeto del contrato que le asignadas por el Supervisor del contrato y/o por el profesional de apoyo que guarden relación con el objeto contractual.</t>
  </si>
  <si>
    <t>GESTION POLICIVA Y JURIDICA</t>
  </si>
  <si>
    <t>CPS-003-2020</t>
  </si>
  <si>
    <t>DEYSI YADIRA CASALLAS GOMEZ</t>
  </si>
  <si>
    <t>FDLK-CD-3-2020</t>
  </si>
  <si>
    <t>https://community.secop.gov.co/Public/Tendering/OpportunityDetail/Index?noticeUID=CO1.NTC.1092453&amp;isFromPublicArea=True&amp;isModal=False</t>
  </si>
  <si>
    <t>PRESTAR SUS SERVICIOS DE APOYO AL ÁREA DE GESTIÓN DE DESARROLLO LOCAL EN LA IMPLEMENTACIÓN, MANEJO, VALIDACIÓN Y ACTUALIZACIÓN DE LA INFORMACIÓN EN LOS APLICATIVOS INSTITUCIONALES.</t>
  </si>
  <si>
    <t>1. Llevar a cabo las actividades relacionadas  con la implementación y cargue del software SIPSE, incluido el análisis de los informes sobre la inscripción, formulación, viabilidad, registre, ejecución, seguimiento y control de proyectos del dicho aplicativo. 2. Realizar la actualización, validación y cargue de información en el software en los  módulos que progresivamente se vayan implementando en el aplicativo SIPSE. 3. Apoyar la actualización de la información relacionada con la formulación, ejecución y/o seguimiento de los procesos de contractuales del Fondo de Desarrollo local de Kennedy en los aplicativos institucionales disponibles para tal fin. 4. Apoyar la consolidación y validación de la información para rendir los Informes a Veeduria Distrital y demás órganos de control. 5. Asistir a las reuniones necesarias para el cumplimiento del objeto contractual.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Participar  en cada una de las actividades que el Sistema Integrado de Gestión SIG desarrolle, según los lineamientos establecidos. 8. Las demás que sean inherentes al objeto contractual, que se encuentren en la normatividad vigente o que sean solicitadas  por el supervisor del contrato.</t>
  </si>
  <si>
    <t>ADMINISTRATIVO Y FINANCIERO</t>
  </si>
  <si>
    <t>MESES</t>
  </si>
  <si>
    <t>CPS-004-2020</t>
  </si>
  <si>
    <t>DERLY KATHERINE SANCHEZ</t>
  </si>
  <si>
    <t>FDLK-CD-4-2020</t>
  </si>
  <si>
    <t>https://community.secop.gov.co/Public/Tendering/OpportunityDetail/Index?noticeUID=CO1.NTC.1093265&amp;isFromPublicArea=True&amp;isModal=False</t>
  </si>
  <si>
    <t>PRESTACIÓN DE SERVICIOS PROFESIONALES PARA APOYAR AL ALCALDE(SA) LOCAL EN LA PROMOCIÓN, ACOMPAÑAMIENTO, COORDINACIÓN Y ATENCIÓN DE LAS INSTANCIAS DE COORDINACIÓN INTERINSTITUCIONALES Y LAS INSTANCIAS DE PARTICIPACIÓN LOCALES, ASÍ COMO LOS PROCESOS COMUNITARIOS EN LA LOCALIDAD.</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</si>
  <si>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convocatoria, desarrollo y las actividades relacionadas con los
encuentros ciudadanos. 5. Apoyar la realización y/o participar en las reuniones de carácter
ordinario y/o extraordinario de las instancias de participación y/o de Gobierno de la localidad que le
sean designadas por el Alcalde (sa) Local. 6. Articular acciones y estrategias para la
implementación de la política pública y del Sistema Distrital de Participación. 7. Apoyar la
realización de eventos ciudadanos y/o comunitarios que le sean designados. 8. Apoyar en el
trámite y respuesta de los requerimientos y peticiones relacionados con el tema de participación
que se requiera. 9. Apoyar en la consolidación y análisis de los diagnósticos sectoriales o
poblacionales suministrados por las instituciones con presencia en lo local, cuando así se requiera.
10. Apoyar la formulación de los proyectos de inversión relacionados con participación ciudadana,
en la etapa precontractual y contractual que se financien con recursos del Fondo de Desarrollo
Local de Kennedy. 11. Apoyar en la etapa precontractual y contractual de los proyectos de
inversión relacionados con participación ciudadana, que se financien con recursos del Fondo de
Desarrollo Local. 12. Apoyar la supervisión de contratos y convenios relacionados con participación
ciudadana que le sean designados por el (la) Alcalde (sa) Local, según lo establecido en el Manual
de Supervisión e Interventoría de la Secretaría Distrital de Gobierno. 13. Las demás que demande la Administración Local a través de su supervisor, que correspondan a la naturaleza del contrato y que sean necesarias para la consecución del fin del objeto contractual. 14. Asistir a las reuniones a las que sea citado o designado, para la atención de los asuntos relacionados con el objeto contractual. 15. Presentar informe mensual de las actividades realizadas en cumplimiento de las obligaciones pactadas. 16. Entregar, mensualmente, el archivo de los documentos suscritos que
haya generado en cumplimiento del objeto y obligaciones contractuales. 17. Las demás
obligaciones de la esencia y la naturaleza del contrato, relacionadas con el cumplimiento del objeto
del mismo.</t>
  </si>
  <si>
    <t>CPS-005-2020</t>
  </si>
  <si>
    <t>MONICA VIVIANA PORRAS BEDOYA</t>
  </si>
  <si>
    <t>FDLK-CD-5-2020</t>
  </si>
  <si>
    <t>https://community.secop.gov.co/Public/Tendering/OpportunityDetail/Index?noticeUID=CO1.NTC.1095554&amp;isFromPublicArea=True&amp;isModal=False</t>
  </si>
  <si>
    <t>PRESTAR SUS SERVICIOS PROFESIONALES A LA ALCALDÍA LOCAL DE KENNEDY APOYANDO LOS PROCESOS, PROYECTOS Y PROGRAMAS DE PARTICIPACIÓN LOCAL</t>
  </si>
  <si>
    <t>LUIS ALEJANDRO VENEGAS ROBAYO</t>
  </si>
  <si>
    <t>1. Desarrollar procesos de comunicación asertiva y eficaz con los distintos espacios de participación, permitiendo el agenciamiento y desarrollo de las agendas públicas que maneje el despacho, de acuerdo a las necesidades emanadas por el Alcalde Local. 2. Apoyar al Área de Gestión para el Desarrollo Local en la formulación, seguimiento y control de los componentes del proyecto 1371 Fortalecimiento de la Participación. 3. Apoyar al despacho del Alcalde Local, en el manejo y asistencia a los espacios institucionales locales, distritales y nacionales acorde a las necesidades del FDLK.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t>
  </si>
  <si>
    <t>PARTICIPACION</t>
  </si>
  <si>
    <t>CPS-006-2020</t>
  </si>
  <si>
    <t xml:space="preserve">EDILBERTO RODRIGUEZ GARZON </t>
  </si>
  <si>
    <t>FDLK-CD-6-2020</t>
  </si>
  <si>
    <t>https://community.secop.gov.co/Public/Tendering/OpportunityDetail/Index?noticeUID=CO1.NTC.1095796&amp;isFromPublicArea=True&amp;isModal=False</t>
  </si>
  <si>
    <t xml:space="preserve">PRESTAR SUS SERVICIOS PROFESIONALES A LA ALCALDÍA LOCAL DE KENNEDY APOYANDO LOS PROCESOS, PROYECTOS Y PROGRAMAS DE PARTICIPACIÓN LOCAL </t>
  </si>
  <si>
    <t>1. Desarrollar procesos de comunicación asertiva y eficaz con los distintos espacios de participación, permitiendo el agenciamiento y desarrollo de las agendas públicas que maneje el despacho, de acuerdo a las necesidades emanadas por el Alcalde Local. 2. Apoyar al Área de Gestión para el Desarrollo Local en la formulación, seguimiento y control de los componentes del proyecto 1371 Fortalecimiento de la Participación.3. 1. Apoyar al despacho del Alcalde Local, en el manejo y asistencia a los espacios institucionales locales, distritales y nacionales acorde a las necesidades del FDLK.4.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t>
  </si>
  <si>
    <t>CPS-007-2020</t>
  </si>
  <si>
    <t>MARIA BERNARDA GÓMEZ JIMENEZ</t>
  </si>
  <si>
    <t>FDLK-CD-7-2020</t>
  </si>
  <si>
    <t>https://community.secop.gov.co/Public/Tendering/OpportunityDetail/Index?noticeUID=CO1.NTC.1104424&amp;isFromPublicArea=True&amp;isModal=False</t>
  </si>
  <si>
    <t>APOYAR LA GESTIÓN DOCUMENTAL DE LA ALCALDÍA LOCAL, ACOMPAÑANDO   AL   EQUIPO JURÍDICO   DE   DEPURACIÓN EN LAS LABORES OPERATIVAS   QUE   GENERA EL PROCESO DE IMPULSO DE LAS ACTUACIONES ADMINISTRATIVAS EXISTENTES EN LAS DIFERENTES ALCALDÍAS LOCALES</t>
  </si>
  <si>
    <t>1. Registrar en una base de datos la informacion de las entregas de expedientes a cargo de la Alcaldia Local, con el tin de ser asignados a los abogados del equipo juridico que efectuan la depuración y el impulso procesal dando cumplimiento a la meta Plan de Desarrollo Distrital. 2. Diseñar las bases de datos y registrar en ellas los datos que perrnitan el control y seguimiento de los autos, resoluciones, visitas tecnicas y mennorandos generados por los abogados del equipo juridico en materia de actuaciones administrativas, garantizando el tramite oportuno al interior de Ia Alcaldia Local. 3. Apoyar todos los procesos administrativos y operacionales que se desarrollen en torno al proyecto de depuraciones impulso procesal que desarrolla la Dirección, en cumplimiento a la meta contenida en el Plan de Deserrollo Distrital. 4. Apoyar el proceso de actualizacion yio cargue en el aplicativo SI ACTUA de los documentos, informes, imagenes y anexos relacionados con las actuaciones administrativas existentes en las Alcaldias Locales. 5. Acompañar el proceso de alistamiento de los expedientes que por su tramite	deben ser rernitidos al Consejo de Justicia por parte de la Alcaldia Local. 6. Asistir a las reuniones a las que sea citado o designado: para la atención de los asuntos relacionados con el objeto contractual. 7. Las demas relacionadas con el objeto del contrato que le asignades por el Supervisor del contrato yio per el prefesional de apoyo cue guarden relación con el objeto contractual.</t>
  </si>
  <si>
    <t>CPS-008-2020</t>
  </si>
  <si>
    <t>MIRIAN YANIVE SUAREZ SANTOS</t>
  </si>
  <si>
    <t>FDLK-CD-8-2020</t>
  </si>
  <si>
    <t>https://community.secop.gov.co/Public/Tendering/OpportunityDetail/Index?noticeUID=CO1.NTC.1110867&amp;isFromPublicArea=True&amp;isModal=False</t>
  </si>
  <si>
    <t>APOYAR JURÍDICAMENTE LA EJECUCIÓN DE LAS ACCIONES REQUERIDAS PARA LA DEPURACIÓN DE LAS ACTUACIONES ADMINISTRATIVAS QUE CURSAN EN LA ALCALDÍA LOCAL</t>
  </si>
  <si>
    <t>1. Clasificar los expedientes asignados por vigencia y tipologías: Espacio público, funcionamiento de establecimientos de comercio Ley 232 de 1995 y obras urbanísticas, según la norma que regule cada tipología. 2. Proyectar 25 actos administrativos mensuales y 25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t>
  </si>
  <si>
    <t>CPS-009-2020</t>
  </si>
  <si>
    <t>NOLBA RUBIELA CASTRO CRUZ</t>
  </si>
  <si>
    <t>FDLK-CD-9-2020</t>
  </si>
  <si>
    <t>https://community.secop.gov.co/Public/Tendering/OpportunityDetail/Index?noticeUID=CO1.NTC.1111272&amp;isFromPublicArea=True&amp;isModal=False</t>
  </si>
  <si>
    <t>PRESTAR LOS SERVICIOS DE APOYO EN LAS ACCIONES ENCAMINADAS AL RESTABLECIMIENTO DE LA ARMONÍA, PAZ, SEGURIDAD Y CONVIVENCIA CIUDADANA, EN LA LOCALIDAD DE KENNEDY</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</si>
  <si>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t>
  </si>
  <si>
    <t>CPS-010-2020</t>
  </si>
  <si>
    <t>SANDRA PATRICIA RINCON GOMEZ</t>
  </si>
  <si>
    <t>FDLK-CD-10-2020</t>
  </si>
  <si>
    <t>https://community.secop.gov.co/Public/Tendering/OpportunityDetail/Index?noticeUID=CO1.NTC.1118581&amp;isFromPublicArea=True&amp;isModal=False</t>
  </si>
  <si>
    <t>PRESNTACION DE SERVICIOS PROFESIONALES A LA ALCALDIA LOCAL DE KENNEDY APOYANDO AL DESPACHO DEL ALCALDE LOCAL EN LO RELACIONADO CON LOS PROCESOS, PROYECTOS O PROGRAMAS O PLANES Y ACCIONES DE PARTICIPACION LOCAL</t>
  </si>
  <si>
    <t>1. Apoyar al despacho del Alcalde Local en la articulación interinstitucional en el marco de las políticas públicas nacionales, distritales y locales y en el desarrollo de los compromisos adquiridos con la comunidad, realizando los trámites ante las diferentes entidades, llevando a cabo un seguimiento continuo de manera que sean aclaradas y solucionadas las necesidades expuestas en atención a los plazos, términos y condiciones de ley. 2. Apoyar al despacho del Alcalde Local, en el manejo y asistencia a los espacios institucionales locales, distritales y nacionales acorde a las necesidades del FDLK, además de los sectores del Plan de Desarrollo Local de Kennedy para el apoyo a la formulación, seguimiento y control de los mismos en la parte técnica. 3. Desarrollar procesos de comunicación asertiva y eficaz con los distintos espacios de participación, permitiendo el agenciamiento y desarrollo de las agendas públicas que maneje el despacho, de acuerdo con las necesidades emanadas por el Alcalde Local.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t>
  </si>
  <si>
    <t>CPS-011-2020</t>
  </si>
  <si>
    <t>KAROLAY SANCHEZ RAMOS</t>
  </si>
  <si>
    <t>FDLK-CD-11-2020</t>
  </si>
  <si>
    <t>https://community.secop.gov.co/Public/Tendering/OpportunityDetail/Index?noticeUID=CO1.NTC.1112272&amp;isFromPublicArea=True&amp;isModal=False</t>
  </si>
  <si>
    <t xml:space="preserve">PRESTAR LOS SERVICIOS DE APOYO AL FONDO DE DESARROLLO LOCAL DE KENNEDY EN LAS ACTIVIDADES DE RADICACION Y CORRESPONDENCIA </t>
  </si>
  <si>
    <t>1. Apoyar la radicación de entrada y salida diaria de los documentos y/o solicitudes, conforme a los parámetros establecidos por el aplicativo de gestión documental implementado para tal fin guardando estricta reserva sobre la información a la cual tenga acceso. 2. Intervenir la documentación de la entidad, aplicando la metodología prevista para la su organización mediante la ordenación, depuración, retiro de material metálico, foliación, identificación y almacenamiento respectivo. 3. Apoyar la clasificación, organización y entrega de la correspondencia al operador de mensajería externa del Fondo de Desarrollo Local de Kennedy. 4. Atender con prioridad a los menores de edad, madres gestantes y lactantes, discapacitados, adultos mayores y población vulnerable en general que acudan a la Alcaldía Local de Kennedy, cuando así soliciten información sobre el trámite de su requerimiento, petición o solicitud.  5. Las demás que sean inherentes al objeto contractual, que se encuentren en la normatividad vigente o que sean solicitadas por el supervisor del contrato.</t>
  </si>
  <si>
    <t>CPS-012-2020</t>
  </si>
  <si>
    <t>SANDRA ESPERANZA CLAVIJO RAMOS</t>
  </si>
  <si>
    <t>FDLK-CD-12-2020</t>
  </si>
  <si>
    <t>https://community.secop.gov.co/Public/Tendering/OpportunityDetail/Index?noticeUID=CO1.NTC.1115273&amp;isFromPublicArea=True&amp;isModal=False</t>
  </si>
  <si>
    <t>1. Clasificar los expedientes asignados por vigencia y tipologias: Espacio público, funcionamiento de establecimientos de comercio Ley 232 de 1995 y obras urbanisticas, segun la norma que regule cada tipologia, 2. Proyectar 25 actos administrativos mensuales y 25 impulsos procesales mensuales, conforme con Ia normatividad vigente. que permitan decidir, depurar y dar cierre a los tramites procesales represados y presentarlos al Profesional que cumpla con el rol de supervision estrategica de depuracion e impulso procesal local de la Alcaldia Local. pare su revision. 3. Reviser juridicarnente les expedientes asignados, emitir el respective concepto de acuerdo con el analisis realizado y para establecer la actuación juridica a seguir conforme con la naturaleza del proceso Sancionatorio. 4. Rernitir a la instancia competente el expediente fisico para su respectivo tramite. 5. Analizar y determinar los expedientes asignados a partir de las causales de caducidad y/o prescription y/o perdida de fuerza de ejecutoria del acto administrativo. 6. Ajustar los proyectos de actos administrativos a partir de las observaciones yio modificaciones sugeridas por el Profesional que cumpla con el rol de supervision estrategica de depuracion e impulso procesal local de le Alcaldia Local, o quien este designe_ 7. Elaborar en el formato definido un resumen ejecutivo de lo actuado en los expedientes que por rezones legales no se archivaron. 8. Apoyar en los tramites necesarios a la Alcaldia Local para surtir el tramite de notification personal y mediante edicto de los actos administrativos y decisiones, en los terminos de la Ley 1437 de 2011. 9. Registrar en el Aplicativo -SI ACTUA" el tramite realizado de los expedientes asignados, con el fin de dar el cierre respectivo. 10. Asistir a las reuniones a las que sea citado o designado, para la atencion de los asuntos relacionados con el objeto contractual_ 11. Presenter informe mensual de las  actividades  realizadas  en  cumplimiento  de  las  obligaciones  pactadas. 12. Entregar, mensualmente, el archivo de los documentos suscntos que haya generado en cumplimiento del objeto y obligaciones contractuales. 13. Los demás que se le asignen y que surjan de la naturaleza del Contrato</t>
  </si>
  <si>
    <t>CPS-013-2020</t>
  </si>
  <si>
    <t>MARTHA CECILIA OSPINA TRIANA</t>
  </si>
  <si>
    <t>FDLK-CD-13-2020</t>
  </si>
  <si>
    <t>https://community.secop.gov.co/Public/Tendering/OpportunityDetail/Index?noticeUID=CO1.NTC.1118094&amp;isFromPublicArea=True&amp;isModal=False</t>
  </si>
  <si>
    <t>PRESTAR SERVICIO DE APOYO A LA GESTION A TRAVES DE LA ATENCION AL PUBLICO DESDE LA RECEPCION DE LAS INSPECCIONES DE POLICIA DE LA ALCALDIA LOCAL DE KENNEDY</t>
  </si>
  <si>
    <t xml:space="preserve">1. Recibir los mensajes de carácter oficial entrantes telefónicamente o verbalmente para los funcionarios. 2. Diligenciar adecuadamente los formato oficial para el control de ingreso de los ciudadanos a las Inspecciones de Policía de Kennedy.  3. Orientar en forma diligente a los ciudadanos que acuden a la oficina de recepción sobre las inquietudes generales. 4. Levantar y mantener actualizada las bases de datos de las entidades distritales para orientación a la ciudadanía.  5. Registrar diariamente a los usuarios y la identificación de variables, tipologías de mayor recurrencia en las Inspecciones de Policia. 6. Presentar mensualmente y por escrito los inconvenientes que se presenten y que afecten directamente a las Inspecciones Policía con la comunidad y los funcionarios. 7. Las demás que le asigne el Alcalde Local y que surjan de la  naturaleza  del contrato.                                                                                                  </t>
  </si>
  <si>
    <t>Inspecciones</t>
  </si>
  <si>
    <t>CPS-014-2020</t>
  </si>
  <si>
    <t>XIMENA ANDREA APONTE RINCON</t>
  </si>
  <si>
    <t>FDLK-CD-14-2020</t>
  </si>
  <si>
    <t>https://community.secop.gov.co/Public/Tendering/OpportunityDetail/Index?noticeUID=CO1.NTC.1122682&amp;isFromPublicArea=True&amp;isModal=False</t>
  </si>
  <si>
    <t>PRESTAR SUS SERVICIOS PROFESIONALES PARA EL APOYO DE LA ETAPA DE COBRO PERSUASIVO DE LOS PROCESOS SANCIONATORIOS A CARGO DEL GRUPO DEL ÁREA DE GESTIÓN POLICIVA JURIDICA DE LA ALCALDÍA LOCAL DE KENNEDY</t>
  </si>
  <si>
    <t>1. Revisar la totalidad de las multas que están en Cobro Persuasivo y dar impulso a mínimo 15 expedientes mensuales. 2. Remitir a la oficina de Cobro coactivo de la Secretaria Distrital de hacienda mínimo 10 expedientes mensuales. 3. Apoyar los actos de trámite o de fondo de la ETAPA DE COBRO PERSUASIVO que así requiera el Grupo de Gestión Normativa y Jurídica de la Alcaldía local, de conformidad con el objeto contractual y la normatividad vigente para la materia, según reparto del Supervisor y/o Apoyo a la Supervisión. 4. Apoyar en la elaboración de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según el objeto contractual. 5. Incorporar todos los actos administrativos al aplicativo SI ACTUA según su competencia. 6. Apoyar jurídicamente al Grupo de Gestión Normativa y Jurídica, en las actividades programadas de control, materialización de orden administrativa y/o judicial o seguimiento que realice la Alcaldía Local de Kennedy y demás entidades distritales o nacionales. 7. Atender con celosa diligencia sus encargos contractuales, propendiendo por la aplicación de las políticas distritales de prevención del daño antijurídico de los asuntos que sean de su competencia. 8. Propender por el fortalecimiento institucional de las demás áreas de la entidad, con el Despacho del Alcalde Local, cuando así sea necesario. 9. Emitir conceptos y/o informes en temas concernientes a su disciplina profesional de conformidad con el objeto contractual. 10. Tramitar los documentos de su competencia ya sean internos y/o externos con celeridad, imparcialidad, moralidad, economía y respetando el derecho de turno. 11. Atender con prioridad a los menores de edad, madres gestantes y lactantes, discapacitados, adultos mayores y población vulnerable en general que acudan a la Alcaldía Local de Kennedy, cuando soliciten información sobre el trámite de su requerimiento, petición o solicitud. 12. El contratista deberá participar en cada una de las actividades que el Sistema Integrado de Gestión SIG desarrolle, para lo cual deberá entregar al supervisor y/o apoyo a la supervisión del contrato en su informe de actividades el reporte de la actividad (es) en las que participo en el período correspondiente según los lineamientos establecidos y realizar la respectiva aplicación. 13. Acatar cabalmente todas aquellas sugerencias u observaciones que el supervisor y/o apoyo a la supervisión le indique de acuerdo con el objeto contractual.</t>
  </si>
  <si>
    <t>CPS-015-2020</t>
  </si>
  <si>
    <t>CATALINA ESPERANZA CORTES GONZALEZ</t>
  </si>
  <si>
    <t>FDLK-CD-15-2020</t>
  </si>
  <si>
    <t>https://community.secop.gov.co/Public/Tendering/OpportunityDetail/Index?noticeUID=CO1.NTC.1125662&amp;isFromPublicArea=True&amp;isModal=False</t>
  </si>
  <si>
    <t>PRESTACIÓN DE SERVICIOS PROFESIONALES PARA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KENNEDY</t>
  </si>
  <si>
    <t xml:space="preserve">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que sean inherentes al objeto contractual, que se encuentren en la normatividad vigente o que sean solicitadas por el supervisor del contrato. 
</t>
  </si>
  <si>
    <t>CPS-016-2020</t>
  </si>
  <si>
    <t>GIUSEPPE SALVATORE SCOPPETTA TORRES</t>
  </si>
  <si>
    <t>FDLK-CD-16-2020</t>
  </si>
  <si>
    <t>https://community.secop.gov.co/Public/Tendering/OpportunityDetail/Index?noticeUID=CO1.NTC.1126096&amp;isFromPublicArea=True&amp;isModal=False</t>
  </si>
  <si>
    <t>PRESTACIÓN DE SERVICIOS PROFESIONALES PARA LIDERAR Y GARANTIZAR LA IMPLEMENTACIÓN Y SEGUIMIENTO DE LOS PROCESOS Y PROCEDIMIENTOS DEL SERVICIO SOCIAL.</t>
  </si>
  <si>
    <t xml:space="preserve">1.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expedirse con ocasión de la prestación   del   servicio   social   "Apoyos   para   la   seguridad   económica"   de   acuerdo   con los procedimientos y los lineamientos establecidos por la Subdirección para la Vejez –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 Mesa técnica, así como los egresos.  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 Participar en las reuniones y diferentes actividades que programadas por la Secretaría de Gobierno, la Alcaldía Local, la Secretaría Distrital de Integración Social y la Subdirección para la Vejez. 13. Las demás que sean inherentes al objeto contractual, que se encuentren en la normatividad vigente o que sean solicitadas por el supervisor del contrato.  </t>
  </si>
  <si>
    <t>CPS-017-2020</t>
  </si>
  <si>
    <t>SONIA ELIZABETH ALVAREZ HIGUERA</t>
  </si>
  <si>
    <t>FDLK-CD-17-2020</t>
  </si>
  <si>
    <t>https://community.secop.gov.co/Public/Tendering/OpportunityDetail/Index?noticeUID=CO1.NTC.1131430&amp;isFromPublicArea=True&amp;isModal=False</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</si>
  <si>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Ünico);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Registraduria, Inhumados, Rama judicial, Comprobador de Derechos, DNP (Puntaje de SISBEN), Simultaneidad, entre otros. 6. Realizar la visita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8.Aplicar los instrumentos necesarios (fichas, formatos, entre otros) para realizar seguimiento a las actualizaciones y registro en el Sistema Misional SIRBE y las bases de datos, realizando las respectivas consultas, además de realizar la critica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Secretaria Distrital de Integración Social - Subdirección para la Vejez y la Subdirección Local. 12. Las demás que sean inherentes al objeto contractual, que se encuentren en la normatividad vigente o que sean solicitadas por el supervisor del contrato.</t>
  </si>
  <si>
    <t>CPS-018-2020</t>
  </si>
  <si>
    <t>JUDITH JACKELIN RAMOS ANGULO</t>
  </si>
  <si>
    <t>FDLK-CD-18-2020</t>
  </si>
  <si>
    <t>https://community.secop.gov.co/Public/Tendering/OpportunityDetail/Index?noticeUID=CO1.NTC.1135035&amp;isFromPublicArea=True&amp;isModal=False</t>
  </si>
  <si>
    <t>PRESTACIÓN DE SERVICIOS PROFESIONALES APOYANDO AL(A) ALCALDE(SA) LOCAL EN EL FORTALECIMIENTO E INCLUSIÓN DE LAS COMUNIDADES NEGRAS, AFROCOLOMBIANAS Y PALENQUERAS EN EL MARCO DE LA POLÍTICA PÚBLICA DISTRITAL AFRODESCENDIENTES Y LOS ESPACIOS DE PARTICIPACIÓN</t>
  </si>
  <si>
    <t>1. Articular con los enlaces de la Subdirección de Asuntos Étnicos la realización de un diagnostico que evidencie las situaciones de las comunidades negras, afrodescendiente y palenquera de la localidad y articular el desarrollo e acciones para mitigar sus necesidades.  2. Apoyar el fortalecimiento de los espacios de participación, dialogo, concertación e interlocución de las comunidades Negras, Afrocolombianas y Palenqueras. 3. Gestionar programas y proyectos en el Fondo de Desarrollo Local que conlleven a la materialización de la Política Publica Afro. 4. Prestar el apoyo para atender los requerimientos verbales y escritos que presenten la comunidad negra, afrocolombiana y palenquera residentes en el distrito capital en el ámbito local.  5. Realizar el seguimiento en la materialización de los proyectos, programas y actividades que se desarrollen en beneficio de la comunidad negra, afrodescendiente y palenquera residente en la localidad.  6.	Las demás que sean inherentes al objeto contractual, que se encuentren en la normatividad vigente o que sean solicitadas por el supervisor del contrato.</t>
  </si>
  <si>
    <t>CPS-019-2020</t>
  </si>
  <si>
    <t>RAQUEL ANDREA DEVIA HERNANDEZ</t>
  </si>
  <si>
    <t>53.076.898</t>
  </si>
  <si>
    <t>FDLK-CD-19-2020</t>
  </si>
  <si>
    <t>https://community.secop.gov.co/Public/Tendering/OpportunityDetail/Index?noticeUID=CO1.NTC.1135116&amp;isFromPublicArea=True&amp;isModal=False</t>
  </si>
  <si>
    <t>PRESTACIÓN DE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KENNEDY</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</si>
  <si>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 Las demás que sean inherentes al objeto contractual, que se encuentren en la normatividad vigente o que sean solicitadas por el supervisor del contrato.</t>
  </si>
  <si>
    <t>CPS-020-2020</t>
  </si>
  <si>
    <t>HECTOR DUARTE MENDEZ</t>
  </si>
  <si>
    <t>FDLK-CD-20-2020</t>
  </si>
  <si>
    <t>https://community.secop.gov.co/Public/Tendering/OpportunityDetail/Index?noticeUID=CO1.NTC.1135915&amp;isFromPublicArea=True&amp;isModal=False</t>
  </si>
  <si>
    <t>APOYAR JURÍDICAMENTE LA EJECUCIÓN DE LAS ACCIONES REQUERIDAS PARA LA DEPURACIÓN DE LAS ACTUACIONES ADMINISTRATIVAS QUE CURSAN EN LA ALCALDÍA LOCAL.</t>
  </si>
  <si>
    <t>1. Clasificar los expedientes asignados por vigencia y tipologías: Espacio público, funcionamiento de establecimientos de comercio Ley 232 de 1995 y obras urbanísticas, según la norma que regule cada tipología.  2. Proyectar 25 actos administrativos mensuales y 25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t>
  </si>
  <si>
    <t>CPS-021-2020</t>
  </si>
  <si>
    <t>MALEIDY ALEXANDRA MARTÍNEZ CHAVES</t>
  </si>
  <si>
    <t>FDLK-CD-21-2020</t>
  </si>
  <si>
    <t>https://community.secop.gov.co/Public/Tendering/OpportunityDetail/Index?noticeUID=CO1.NTC.1135490&amp;isFromPublicArea=True&amp;isModal=False</t>
  </si>
  <si>
    <t>PRESTACIÓN DE SERVICIOS PROFESIONALES PARA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KENNEDY.</t>
  </si>
  <si>
    <t xml:space="preserve">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mayores1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Secretaría Distrital de Integración Social - Subdirección para la Vejez y la Subdireccion Local. 12.Las demás que sean inherentes al objeto contractual, que se encuentren en la normatividad vigente o que sean solicitadas por el supervisor del contrato. </t>
  </si>
  <si>
    <t>CPS-022-2020</t>
  </si>
  <si>
    <t>JOHN WILLIAM RUIZ VARGAS</t>
  </si>
  <si>
    <t>FDLK-CD-22-2020</t>
  </si>
  <si>
    <t>https://community.secop.gov.co/Public/Tendering/OpportunityDetail/Index?noticeUID=CO1.NTC.1136783&amp;isFromPublicArea=True&amp;isModal=False</t>
  </si>
  <si>
    <t>PRESTAR LOS SERVICIOS DE APOYO EN EL MANTENIMIENTO DE LOS INMUEBLES EN LOS CUALES SE DESARROLLE LA MISIONALIDAD DE LA ALCALDÍA LOCAL DE KENNEDY Y LA JUNTA ADMINISTRADORA LOCAL DE KENNEDY.</t>
  </si>
  <si>
    <t xml:space="preserve">1. Apoyar el mantenimiento general de los inmuebles en los cuales se desarrolle la misionalidad de la Alcaldía Local de Kennedy y la Junta Administradora Local de Kennedy - JAL. 2. Apoyar a la realización de las labores de cambio de lámparas, tubos bombillas y balastros; limpieza de sifones, canales, arreglo de persianas, archivadores,  sillas, escritorios, puertas, traslado de módulos, cambio de guardas, arreglos y pequeños resanes de paredes, pinturas y demás actividades de mantenimiento de la infraestructura de la entidad. 3. Desarrollar actividades de mantenimiento de las zonas verdes internas de los inmuebles en los cuales se desarrolle la misionalidad de la Alcaldía Local de Kennedy y la Junta Administradora Local de Kennedy - JAL. 4. Solicitar los materiales requeridos para la ejecución del contrato al almacén del Fondo de Desarrollo Local. 5. Las demás que sean inherentes al objeto contractual, que se encuentren en la normatividad vigente o que sean solicitadas por el supervisor del contrato. </t>
  </si>
  <si>
    <t>CPS-023-2020</t>
  </si>
  <si>
    <t>MONICA PATRICIA GUARNIZO DIAZ</t>
  </si>
  <si>
    <t>FDLK-CD-23-2020</t>
  </si>
  <si>
    <t>https://community.secop.gov.co/Public/Tendering/OpportunityDetail/Index?noticeUID=CO1.NTC.1136450&amp;isFromPublicArea=True&amp;isModal=False</t>
  </si>
  <si>
    <t>APOYAR LA GESTIÓN DOCUMENTAL DE LA ALCALDÍA LOCAL, ACOMPAÑANDO AL EQUIPO JURÍDICO DE DEPURACIÓN EN LAS LABORES OPERATIVAS QUE GENERA EL PROCESO DE IMPULSO DE LAS ACTUACIONES ADMINISTRATIVAS EXISTENTES EN LAS DIFERENTES ALCALDÍAS LOCALES</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</si>
  <si>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trámite oportuno al interior de la Alcaldía Local.  3. Apoyar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</si>
  <si>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CPS-024-2020</t>
  </si>
  <si>
    <t>GISELLE ANDREA SAENZ GAITAN</t>
  </si>
  <si>
    <t>FDLK-CD-24-2020</t>
  </si>
  <si>
    <t>https://community.secop.gov.co/Public/Tendering/OpportunityDetail/Index?noticeUID=CO1.NTC.1136698&amp;isFromPublicArea=True&amp;isModal=False</t>
  </si>
  <si>
    <t>APOYAR LA GESTIÓN DOCUMENTAL DE LA ALCALDÍA LOCAL, ACOMPAÑANDO AL EQUIPO JURÍDICO DE DEPURACIÓN EN LAS LABORES OPERATIVAS QUE GENERA EL PROCESO DE IMPULSO DE LAS ACTUACIONES ADMINISTRATIVAS EXISTENTES EN LAS DIFERENTES ALCALDÍAS LOCALES.</t>
  </si>
  <si>
    <t xml:space="preserve">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trámite oportuno al interior de la Alcaldía Local. 3. Apoyar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 </t>
  </si>
  <si>
    <t>CPS-025-2020</t>
  </si>
  <si>
    <t>LUZBY DAHIANNA ROMERO MANCERA</t>
  </si>
  <si>
    <t>FDLK-CD-25-2020</t>
  </si>
  <si>
    <t>https://community.secop.gov.co/Public/Tendering/OpportunityDetail/Index?noticeUID=CO1.NTC.1138484&amp;isFromPublicArea=True&amp;isModal=False</t>
  </si>
  <si>
    <t>1. Clasificar los expedientes asignados por vigencia y tipologías: Espacio público, funcionamiento de establecimientos de comercio Ley 232 de 1995 y obras urbanísticas, según la norma que regule cada tipología. 2. Proyectar 25 actos administrativos mensuales y 25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t>
  </si>
  <si>
    <t>CPS-026-2020</t>
  </si>
  <si>
    <t>JUAN ANTONIO DELGADILLO COBOS</t>
  </si>
  <si>
    <t>FDLK-CD-26-2020</t>
  </si>
  <si>
    <t>https://community.secop.gov.co/Public/Tendering/OpportunityDetail/Index?noticeUID=CO1.NTC.1138886&amp;isFromPublicArea=True&amp;isModal=False</t>
  </si>
  <si>
    <t xml:space="preserve">	APOYAR LA GESTIÓN DOCUMENTAL DE LA ALCALDÍA LOCAL, ACOMPAÑANDO AL EQUIPO JURÍDICO DE DEPURACIÓN EN LAS LABORES OPERATIVAS QUE GENERA EL PROCESO DE IMPULSO DE LAS ACTUACIONES ADMINISTRATIVAS EXISTENTES EN LAS DIFERENTES ALCALDÍAS LOCALES</t>
  </si>
  <si>
    <t>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trámite oportuno al interior de la Alcaldía Local. 3. Apoyar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t>
  </si>
  <si>
    <t>CPS-027-2020</t>
  </si>
  <si>
    <t>WILSON STEVEN LADINO CRIOLLO</t>
  </si>
  <si>
    <t>FDLK-CD-27-2020</t>
  </si>
  <si>
    <t>https://community.secop.gov.co/Public/Tendering/OpportunityDetail/Index?noticeUID=CO1.NTC.1139024&amp;isFromPublicArea=True&amp;isModal=False</t>
  </si>
  <si>
    <t>CPS-028-2020</t>
  </si>
  <si>
    <t>LILLY LORENA BARBOSA GUANA</t>
  </si>
  <si>
    <t>FDLK-PS-28-2020</t>
  </si>
  <si>
    <t>https://community.secop.gov.co/Public/Tendering/OpportunityDetail/Index?noticeUID=CO1.NTC.1138884&amp;isFromPublicArea=True&amp;isModal=False</t>
  </si>
  <si>
    <t>PRESTAR LOS SERVICIOS PROFESIONALES ESPECIALIZADOS COMO ABOGADO SUSTANCIADOR, PARA APOYAR EL TRÁMITE DE LOS ASUNTOS DEL ÁREA DE GESTIÓN POLICIVA JURÍDICA</t>
  </si>
  <si>
    <t>1. Respuesta a la Personería y Veeduría sobre las actuaciones administrativas Área de Gestión Politiva Jurídica de Kennedy.  2. Analizar, evaluar y dar respuesta oportuna a los Derechos de Petición[de la ciudadanía referente a los temas del Área de Gestión Policiva Jurídica de Kennedy. 3. Atención  al Ministerio Público para notificación y seguimiento de las Actuac iones administrativas. 4.  Realizar el estudio y sustanciación de los procesos asignados en temas de inspección, vigilancia  y control. 5. Analizar, evaluar los procesos y realizar impulsos procesales, auto de cargos, auto de pruebas, autos de alegatos, resoluciones de archivo, proyectar decisiones sobre recursos interpuestos según actuaciones asignadas; y en especial dar impulso y realizar sustanciación de los procesos, con sus respectivos recursos que se presente hasta que quede en firme el acto administrativo referente al bien de uso público conocido como Vereditas perteneciente al trazado de la Avenida  Longitudinal de Occidente - ALO, Guayacanes, entre otras.  6.  Registrar en el Aplicativo "SI ACTUA" el trámite realizado de los expedientes asignados, con el fin de dar el cierre respectivo. 7.Las demás que le asigne el Supervisor asignado y que surjan de la naturaleza del contrato.</t>
  </si>
  <si>
    <t>CPS-029-2020</t>
  </si>
  <si>
    <t>ANDRES JOSE FUENTES</t>
  </si>
  <si>
    <t>FDLK-CD-29-2020</t>
  </si>
  <si>
    <t>https://community.secop.gov.co/Public/Tendering/OpportunityDetail/Index?noticeUID=CO1.NTC.1138963&amp;isFromPublicArea=True&amp;isModal=False</t>
  </si>
  <si>
    <t>1. Clasificar los expedientes asignados por vigencia y tipologías: Espacio público, funcionamiento de establecimientos de comercio Ley 232 de 1995 y obras urbanísticas, según la norma que regule cada tipología. 2. Proyectar 25 actos administrativos mensuales y 25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t>
  </si>
  <si>
    <t>CPS-030-2020</t>
  </si>
  <si>
    <t>HILDA ALEXANDRA MORENO</t>
  </si>
  <si>
    <t>FDLK-CD-30-2020</t>
  </si>
  <si>
    <t>https://community.secop.gov.co/Public/Tendering/OpportunityDetail/Index?noticeUID=CO1.NTC.1138899&amp;isFromPublicArea=True&amp;isModal=False</t>
  </si>
  <si>
    <t xml:space="preserve">APOYAR LA GESTIÓN DOCUMENTAL DE LA ALCALDÍA LOCAL, ACOMPAÑANDO   AL   EQUIPO JURÍDICO   DE   DEPURACIÓN EN LAS LABORES OPERATIVAS   QUE   GENERA EL PROCESO DE IMPULSO DE LAS ACTUACIONES ADMINISTRATIVAS EXISTENTES EN LAS DIFERENTES ALCALDÍAS LOCALES. </t>
  </si>
  <si>
    <t>1.Registrar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trámite oportuno al interior de la Alcaldía Local. 3. Apoyar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demas  relacionadas con el objeto del contrato que le asignadas por el Supervisor del contrato  y/o por el profesional de apoyo que guarden relación con el objeto contractual.</t>
  </si>
  <si>
    <t>CPS-031-2020</t>
  </si>
  <si>
    <t>MARIANA OBANDO JIMENEZ</t>
  </si>
  <si>
    <t>FDLK-CD-31-2020</t>
  </si>
  <si>
    <t>https://community.secop.gov.co/Public/Tendering/OpportunityDetail/Index?noticeUID=CO1.NTC.1139349&amp;isFromPublicArea=True&amp;isModal=False</t>
  </si>
  <si>
    <t>1. Clasificar los expedientes asignados por vigencia y tipologías: Espacio público, funcionamiento de establecimientos de comercio Ley 232 de 1995 y obras urbanísticas, según la norma que regule cada tipología.  2.  Proyectar 25 actos administrativos mensuales y 25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t>
  </si>
  <si>
    <t>CPS-032-2020</t>
  </si>
  <si>
    <t>YEISSON YAZATH BARAJAS GONZALEZ</t>
  </si>
  <si>
    <t>FDLK-CD-32-2020</t>
  </si>
  <si>
    <t>https://community.secop.gov.co/Public/Tendering/OpportunityDetail/Index?noticeUID=CO1.NTC.1139664&amp;isFromPublicArea=True&amp;isModal=False</t>
  </si>
  <si>
    <t>APOYAR TÉCNICAMENTE LAS DISTINTAS ETAPAS DE LOS PROCESOS DE COMPETENCIA DE LA ALCALDÍA LOCAL PARA LA DEPURACIÓN DE ACTUACIONES ADMINISTRATIVAS</t>
  </si>
  <si>
    <t>1. Acompañar y apoyar al Alcalde Local o a quien este designe en las diligencias de inspección. 2. Realizar 30 visitas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30 conceptos y respuestas a las peticiones que le sean requeridos. 5. Asistir a las reuniones a las que sea citado o designado, para la atención de los asuntos relacionados con el objeto contractual. 6. Presentar forme mensual de las actividades realizadas, dando cuenta del cumplimiento de las obligaciones pactadas. 7. Entregar mensualmente al archivo los documentos que genere en cumplimiento del objeto y obligaciones contractuales, los cuales deben estar debidamente suscritos.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t>
  </si>
  <si>
    <t>CPS-033-2020</t>
  </si>
  <si>
    <t>ANA MILENA VELASCO VALENCIA</t>
  </si>
  <si>
    <t>FDLK-CD-33-2020</t>
  </si>
  <si>
    <t>https://community.secop.gov.co/Public/Tendering/OpportunityDetail/Index?noticeUID=CO1.NTC.1139667&amp;isFromPublicArea=True&amp;isModal=False</t>
  </si>
  <si>
    <t>PRESTAR LOS SERVICIOS DE APOYO A LA JUNTA ADMINISTRADORA LOCAL DE KENNEDY DE CONFORMIDAD CON EL TRÁMITE DE LOS ASUNTOS DE SU COMPETENCIA</t>
  </si>
  <si>
    <t>1. Realizar el apoyo en las actividades necesarias para atender las solicitudes y requerimientos de los usuarios de la Junta Administradora Local de Kennedy - JAL. 2. Registrar y tramitar las solicitudes de la comunidad  y las diferentes entidades públicas y organizaciones privadas y funcionarios, que soliciten atención de la Junta Administradora Local de Kennedy - JAL. 3. Apoyar la digitación, digitalización y registro de documentos en los aplicativos de ORFEO. 4. Proyectar oficios, respuestas, informes, consolidación de información y demás solicitudes asignadas por la supervisión. 5. Efectuar apoyo a la recepción y los procedimientos de registro, trámite, reparto y seguimiento, a la correspondencia recibida y enviada por parte de la Junta Administradora Local de Kennedy - JAL, que permitan la descongestión y trámite oportuno. 6. Realizar las actividades dando cumplimiento a las herramientas y procedimientos, que permitan la debida numeración, comunicación, notificación, publicación y archivo de las comunicaciones emitidas por la Junta Administradora Local de Kennedy - JAL.  7. Mantener informado al Supervisor en los términos establecidos de las necesidades propias administrativas de la Junta Administradora Local de Kennedy - JAL, con el fin de dar una correcta y adecuada respuesta a las mismas.  8.  Las demás que sean inherentes al objeto contractual, que se encuentren en la normatividad vigente o que sean solicitadas por el supervisor del contrato.</t>
  </si>
  <si>
    <t>JAL</t>
  </si>
  <si>
    <t>CPS-034-2020</t>
  </si>
  <si>
    <t>ELIZABETH SANCHEZ CASTILLO</t>
  </si>
  <si>
    <t>FDLK-CD-34-2020</t>
  </si>
  <si>
    <t>https://community.secop.gov.co/Public/Tendering/OpportunityDetail/Index?noticeUID=CO1.NTC.1146867&amp;isFromPublicArea=True&amp;isModal=False</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</si>
  <si>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KENNEDY</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</si>
  <si>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a los profesionales del proyecto en las acciones de seguimiento territorial y actualización de la información, en las etapas de ingreso, activación y egreso de las personas mayores vinculadas y/o atendidas en el servicio de apoyo económico. 5.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6. Revisar, verificar y garantizar la calidad, confidencialidad y discrecionalidad en el manejo de la información en relación con el desarrollo del objeto contractual y de conformidad con las instrucciones del supervisor del contrato. 7.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8. Presentar dentro de los tiempos estipulados, los informes y productos requeridos por el-la Supervisor-a del contrato y el-La Subdirector-a para la Vejez, utilizando para ello los formatos institucionales oficiales. 9. Las demás inherentes a su obligaciones contractuales y que se requieran para el cabal cumplimiento del contrato.</t>
  </si>
  <si>
    <t>CPS-035-2020</t>
  </si>
  <si>
    <t>YURI ANDREA BRAHAM MORENO</t>
  </si>
  <si>
    <t>53.015.125</t>
  </si>
  <si>
    <t>FDLK-CD-35-2020</t>
  </si>
  <si>
    <t>https://community.secop.gov.co/Public/Tendering/OpportunityDetail/Index?noticeUID=CO1.NTC.1157752&amp;isFromPublicArea=True&amp;isModal=False</t>
  </si>
  <si>
    <t>APOYAR JURÍDICAMENTE LA EJECUCIÓN DE LAS ACCIONES REQUERIDAS PARA EL TRÁMITE E IMPULSO PROCESAL DE LAS ACTUACIONES CONTRAVENCIONALES Y/O QUERELLAS QUE CURSEN EN LAS INSPECCIONES DE POLICÍA DE LA LOCALIDAD.</t>
  </si>
  <si>
    <t xml:space="preserve">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 Local y/o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cumplimento del objeto y obligaciones contractuales. 10.  las demás que le asignen y que surjan de la naturaleza del contrato.  </t>
  </si>
  <si>
    <t>CPS-036-2020</t>
  </si>
  <si>
    <t>ELICED FERNANDA AFANADOR MONTAÑEZ</t>
  </si>
  <si>
    <t xml:space="preserve">1.090.381.635 </t>
  </si>
  <si>
    <t>FDLK-CD-36-2020</t>
  </si>
  <si>
    <t>https://community.secop.gov.co/Public/Tendering/OpportunityDetail/Index?noticeUID=CO1.NTC.1157683&amp;isFromPublicArea=True&amp;isModal=False</t>
  </si>
  <si>
    <t>APOYAR ADMINISTRATIVA Y ASISTENCIALMENTE A LAS INSPECCIONES DE POLICÍA DE LA LOCALIDAD DE KENNEDY</t>
  </si>
  <si>
    <t xml:space="preserve">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 Entregar mensualmente el archivo de los documentos suscritos que haya generado en cumplimiento del objeto y obligaciones contractuales. 9. Las demás que le asigne el Supervisor y que surjan de la naturaleza del contrato.  </t>
  </si>
  <si>
    <t>CPS-037-2020</t>
  </si>
  <si>
    <t>ANDREA MILENA ZABALA CARO</t>
  </si>
  <si>
    <t>1.136.883.308</t>
  </si>
  <si>
    <t>FDLK-CD-37-2020</t>
  </si>
  <si>
    <t>https://community.secop.gov.co/Public/Tendering/OpportunityDetail/Index?noticeUID=CO1.NTC.1157862&amp;isFromPublicArea=True&amp;isModal=False</t>
  </si>
  <si>
    <t>APOYAR JURÍDICAMENTE LA EJECUCIÓN DE LAS ACCIONES REQUERIDAS PARA EL TRÁMITE E IMPULSO PROCESAL DE LAS ACTUACIONES CONTRAVENCIONALES Y/O QUERELLAS QUE CURSEN EN LAS INSPECCIONES DE POLICÍA DE LA LOCALIDAD</t>
  </si>
  <si>
    <t>1. 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 Local y/o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cumplimento del objeto y obligaciones contractuales. 10. las demás que le asignen y que surjan de la naturaleza del contrato.</t>
  </si>
  <si>
    <t>CPS-038-2020</t>
  </si>
  <si>
    <t>JORGE ANDRÉS MONCALEANO FLORIANO</t>
  </si>
  <si>
    <t>FDLK-CD-39-2020</t>
  </si>
  <si>
    <t>https://community.secop.gov.co/Public/Tendering/OpportunityDetail/Index?noticeUID=CO1.NTC.1159066&amp;isFromPublicArea=True&amp;isModal=False</t>
  </si>
  <si>
    <t>APOYAR TÉCNICAMENTE LAS DISTINTAS ETAPAS DE LOS PROCESOS DE COMPETENCIA DE LAS INSPECCIONES DE POLICÍA DE LA LOCALIDAD, SEGÚN REPARTO.</t>
  </si>
  <si>
    <t>1.Acompañar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8.Las demás que se le asignen y que surjan de la naturaleza del Contrato.</t>
  </si>
  <si>
    <t>CPS-039-2020</t>
  </si>
  <si>
    <t>JULIO CESAR VALENCIA RODRÍGUEZ</t>
  </si>
  <si>
    <t>FDLK-CD-38-2020</t>
  </si>
  <si>
    <t>https://community.secop.gov.co/Public/Tendering/OpportunityDetail/Index?noticeUID=CO1.NTC.1159186&amp;isFromPublicArea=True&amp;isModal=False</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</si>
  <si>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</si>
  <si>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CPS-040-2020</t>
  </si>
  <si>
    <t>GUILLERMO ALBERTO RAMIREZ DUQUE</t>
  </si>
  <si>
    <t>79.627.358</t>
  </si>
  <si>
    <t>FDLK-CD-40-2020</t>
  </si>
  <si>
    <t>https://community.secop.gov.co/Public/Tendering/OpportunityDetail/Index?noticeUID=CO1.NTC.1159579&amp;isFromPublicArea=True&amp;isModal=False</t>
  </si>
  <si>
    <t>APOYAR TÉCNICAMENTE LAS DISTINTAS ETAPAS DE LOS PROCESOS DE COMPETENCIA DE LAS INSPECCIONES DE POLICÍA DE LA LOCALIDAD, SEGÚN REPARTO</t>
  </si>
  <si>
    <t xml:space="preserve">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t>
  </si>
  <si>
    <t>CPS-041-2020</t>
  </si>
  <si>
    <t>MANUEL ALEJANDRO BAEZ QUIROGA</t>
  </si>
  <si>
    <t>FDLK-CD-41-2020</t>
  </si>
  <si>
    <t>https://community.secop.gov.co/Public/Tendering/OpportunityDetail/Index?noticeUID=CO1.NTC.1159185&amp;isFromPublicArea=True&amp;isModal=False</t>
  </si>
  <si>
    <t>: 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t>
  </si>
  <si>
    <t>CPS-042-2020</t>
  </si>
  <si>
    <t>LUZ ALEJANDRA ORTIZ URREA</t>
  </si>
  <si>
    <t>FDLK-CD-42-2020</t>
  </si>
  <si>
    <t>https://community.secop.gov.co/Public/Tendering/OpportunityDetail/Index?noticeUID=CO1.NTC.1159633&amp;isFromPublicArea=True&amp;isModal=False</t>
  </si>
  <si>
    <t xml:space="preserve">1. Apoyar la elaboración, radicación, entrega y archivo de documentos, memorandos y oficios cuando le sean requerido por el Inspector de Policía. 2. 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t>
  </si>
  <si>
    <t>MINIMA CUANTIA</t>
  </si>
  <si>
    <t xml:space="preserve">CCV-43-2020
</t>
  </si>
  <si>
    <t>INGENIERIA ELECTRONICA Y SISTEMAS</t>
  </si>
  <si>
    <t>800.005.014-8</t>
  </si>
  <si>
    <t>LUIS ALBERTO AGUDELO ROA</t>
  </si>
  <si>
    <t xml:space="preserve">FDLK-MC-1-2020
</t>
  </si>
  <si>
    <t>https://community.secop.gov.co/Public/Tendering/OpportunityDetail/Index?noticeUID=CO1.NTC.1155795&amp;isFromPublicArea=True&amp;isModal=False</t>
  </si>
  <si>
    <t>ADQUISICIÓN DE ACCESORIOS E INSUMOS PARA LA CARNETIZACIÓN DE LOS SERVIDORES DEL FONDO DE DESARROLLO LOCAL DE KENNEDY</t>
  </si>
  <si>
    <t>1.Entregar los bienes en perfecto estado y con calidad, de manera que sirvan para el uso eficiente para el cual están destinados.2.El Contratista deberá hacer entrega e ingreso al almacén del Fondo de Desarrollo Local de Kennedy de los bienes y/o elementos solicitados en un plazo no mayor, a diez (10) calendario contados a partir de la firma del acta de inicio y en horario de atención de la Alcaldía Local. Los bienes y/o elementos deben ser nuevos y de primera calidad de acuerdo con las especificaciones técnicas contenidas en el estudio previo y deberán contar con el visto bueno del supervisor. Los otros diez (10) días calendario se utilizarán en el caso de presentarse devoluciones por inobservancia de las condiciones de calidad o de las condiciones técnicas, se realizarán las devoluciones correspondientes mediante acta de supervisión y se otorgará de estos diez días, un plazo de cinco (5) días calendario, para que el contratista haga la entrega final de los bienes y/o elementos.3.	Sostener los precios señalados en la oferta durante el término de ejecución del contrato y dar cumplimiento al alcance del objeto.4.	Cumplir con las condiciones jurídicas, técnicas, económicas y comerciales presentadas en la propuesta.5.	En caso de cualquier novedad o anomalía, reportar la situación de forma inmediata, al supervisor o interventor del contrato, por escrito.6.	Acatar las órdenes que durante el desarrollo del contrato le imparta el FONDO por conducto del funcionario que ejercerá la supervisión o interventoría.7.	Garantizar la oportuna, eficaz y eficiente prestación del objeto contratado y responder por su calidad, sin perjuicio de la respectiva garantía.8.	Dar estricto cumplimiento a los términos pactados y por ningún motivo suspender o abandonar el objeto contratado.10.	Cumplir con las obligaciones frente al sistema de Seguridad Social Integral y parafiscales (cajas de compensación familiar, SENA e ICBF), de conformidad con el artículo 50 de la ley 789 del 27 de diciembre de 2002, en concordancia con la ley 828 de 2003, ley 1607 de 2012 y el Decreto 862 de 2013 y demás normas aplicables y cuando el responsable del control de ejecución así lo solicite, allegando la certificación expedida por el revisor fiscal o representante legal, según corresponda.11.Obrar con lealtad y buena fe en las distintas etapas contractuales evitando dilaciones o en trabamientos tanto en el cumplimiento de los requisitos de ejecución como en el desarrollo del contrato.12.Presentar las facturas y los demás documentos requeridos, al supervisor del contrato, para verificar la ejecución del contrato y proceder al trámite de legalización y pago.13.Las demás obligaciones que se deriven del presente proceso de selección y de la naturaleza del contrato.14.	El contratista se obliga a brindar una garantía por defectos de fabricación mínima de un(1)mes a partir del recibo a satisfacción por parte del Fondo. La garantía aplica para costuras, telas y logos. El Contratista debe cambiar los elementos que no cumplan con las condiciones exigidas, y de aquellos que presenten daño, derivado de su fabricación. Sin que lo anterior, genere algún costo para la entidad.15.Asumir los costos de transporte insumos requeridos para la entrega de los bienes, para su ingreso al almacén.</t>
  </si>
  <si>
    <t>CPS-044-2020</t>
  </si>
  <si>
    <t>MARTHA CECILIA ARRIOLA BECERRA</t>
  </si>
  <si>
    <t>FDLK-CD-44-2020</t>
  </si>
  <si>
    <t>https://community.secop.gov.co/Public/Tendering/OpportunityDetail/Index?noticeUID=CO1.NTC.1187304&amp;isFromPublicArea=True&amp;isModal=False</t>
  </si>
  <si>
    <t xml:space="preserve">	PRESTAR SUS SERVICIOS PROFESIONALES APOYANDO A LA ALCALDÍA LOCAL DE KENNEDY LLEVANDO A CABO LAS ACCIONES PERTINENTES PARA APOYAR LA ATENCIÓN A LA POBLACIÓN VÍCTIMA DEL CONFLICTO ARMADO BAJO CRITERIOS DE ENFOQUE DIFERENCIAL, DESDE LOS CENTROS LOCALES DE ATENCIÓN A VÍCTIMAS CLAV EXISTENTES EN LA LOCALIDAD, CON EL FIN DE FORTALECER EL COMPONENTE DE ASISTENCIA Y ATENCIÓN DEL PLAN LOCAL DE DESARROLLO 2017-2020</t>
  </si>
  <si>
    <t>SINDY JHOANA TORRES ALVAREZ</t>
  </si>
  <si>
    <t>1. Apoyar la atención diaria de los usuarios en el Centro Local de Atención a Víctimas CLAV, que requieran ser atendidos bajo criterios de enfoque diferencial - (i) grupos étnicos (indígenas, afrocolombianos, raizales, palenqueros, Rrom) (ii) personas con discapacidad, (iii)  niños, niñas y adolescentes, (iv) adultos mayores, y (v) personas con orientación sexual o identidad de género no hegemónica LGTBI – y orientar a los usuarios que llegan al CLAV, teniendo en cuenta los procesos, procedimientos y guías establecidas para tal fin. 2. Orientar a las personas víctima del conflicto armado sobre la ruta de atención, los servicios y la oferta interinstitucional con enfoque diferencial a que tiene derecho, de acuerdo con las responsabilidades de las entidades que conforman los Sistemas Nacional y Distrital de Atención y Reparación Integral a las Víctimas y en caso de ser necesario realizar las labores orientadas a poner en marcha las rutas de atención existentes bajo criterios de enfoque diferencial. 3. Brindar información a la población víctima proveniente de comunidades étnicas que visite el Centro Local de Atención a Víctimas, acerca de sus derechos, del ejercicio de su ciudadanía, de los mecanismos de autocuidado y mecanismos comunitarios para la superación del daño sufrido, de acuerdo con los usos y costumbres de los pueblos étnicos. 4. Favorecer los mecanismos para la inclusión de la población étnica víctima del conflicto armado, a través de los procesos de articulación efectiva con las organizaciones, consejos distritales y locales, líderes o autoridades en los territorios orientados a la garantía de los derechos de las comunidades indígenas, afrocolombianas, raizales, palenqueras, Rrom. 5. Generar espacios de diálogo y sensibilización con la población que acude a los CLAV para favorecer la interculturalidad y la no discriminación de los pueblos étnicos de acuerdo con los lineamientos técnicos del Centro Local de Atención a Víctimas y de la Alta Consejería para los Derechos de las Víctimas, la Paz y la Reconciliación. 6. Informar y convocar oportunamente a la población víctima sobre las actividades socio-comunitarias dirigidas a dicha población en el marco del enfoque diferencial étnico. 7. Apoyar al despacho del alcalde local en el manejo y asistencia a los espacios institucionales, locales, distritales y nacionales acorde a las necesidades del FDLK. 8. Participar en los espacios de capacitación e integración que se lleven a cabo en el marco del Enfoque Diferencial Étnico a nivel local y distrital. 9. Llevar a cabo al menos una (1) reunión mensual con los (as) coordinadores (as) de los CLAV con el fin de proponer acciones que coadyuven al mejoramiento en la atención y reparación integral a las víctimas bajo criterios de enfoque diferencial, de acuerdo con la normatividad vigente y las dinámicas propias de cada CLAV. 10. Informar oportunamente a la Alcaldía Local de Kennedy sobre los avances, dificultades y posibilidades de mejoramiento en la atención a la población víctima del conflicto armado que requiera ser atendida bajo criterios de enfoque diferencial. 11.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12. Las demás que sean inherentes al objeto contractual, que se encuentren en la normatividad vigente o que sean solicitadas por el supervisor del contrato.</t>
  </si>
  <si>
    <t>CPS-045-2020</t>
  </si>
  <si>
    <t>SANDRA PATRICIA PINILLA DIAZ</t>
  </si>
  <si>
    <t>FDLK-CD-45-2020</t>
  </si>
  <si>
    <t>https://community.secop.gov.co/Public/Tendering/OpportunityDetail/Index?noticeUID=CO1.NTC.1189941&amp;isFromPublicArea=True&amp;isModal=False</t>
  </si>
  <si>
    <t>PRESTAR APOYO EN LOS PROCESOS ADMINISTRATIVOS DEL ALMACÉN DEL FONDO DE DESARROLLO LOCAL DE KENNEDY</t>
  </si>
  <si>
    <t>1. Organizar, programar y ejecutar actividades de asistencia administrativa, apoyando los procedimientos a cargo del almacén del Área de Gestión del Desarrollo Local en los distintos grupos para el cumplimiento y desarrollo de los procesos, planes y programas, de acuerdo a las tareas específicas atribuibles a sus funciones, relacionadas con el cumplimiento y desarrollo de los procesos, planes y programas a ejecutar por parte de la Alcaldía Local de Kennedy, lo anterior, en ejecución del Plan de Desarrollo. 2. Atender al personal de planta y contratistas de todas dependencias, para el suministro de elementos de papelería, útiles de escritorio e insumos para impresión conforme a las actividades necesarias y relacionadas con el cargo. 3. Organizar, programar y entregar los elementos devolutivos a los funcionarios de cada una de las dependencias de la Alcaldía Local de Kennedy, previo requerimiento según formato establecido para ello, dentro de las fechas establecidas. 4. Fotocopiar y escanear los documentos del almacén de acuerdo a las directrices de Secretaria de Gobierno y  suministrar información sobre los documentos y tramites que lleguen al almacén para su trámite correspondiente. 5. Entregar el archivo físico de Gestión del almacén, organizado, legajado, foliado, de acuerdo a la gestión documental correspondiente al Almacén de la Alcaldía Local de Kennedy. 6. Mantener actualizado el inventario y tarjeta individual de inventario de bienes en servicio de la entidad. 7. Realizar las visitas de verificación a los comodatos suscritos por el Fondo de Desarrollo o Alcaldía Local. 8. Mantener actualizadas las novedades sobre los comodatos suscritos por el Fondo de Desarrollo Local y/o Alcaldía Local. 9. Llevar el registro de los controles que se requieren para la asignación de la correspondencia de entrada al despacho a todas las dependencias de la Alcaldía Local. 10.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11. Apoyar la implementación y ejecución de la política ambiental a los programas de uso eficiente del agua y engería, gestión integral de residuos, consumo sostenible y de implementación de prácticas sostenibles en la Alcaldía Local de Kennedy.
12.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13.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14. Dar respuesta oportuna al 100% de las diferentes quejas, peticiones, reclamos, derechos de petición y solicitudes de información que sean designadas, realizadas por entes los de control, entidades públicas y de la comunidad, dentro de los términos señalados legalmente y llevara el respectivo seguimiento hasta recibir el acuse de recibido, lo anterior teniendo en cuenta que la responsabilidad del contratista finaliza una vez se encuentre cargado el documento con acuse de recibido en el aplicativo de gestión documental. Prestar apoyo a las actividades de la Alcaldía Local de Kennedy en los planes de contingencia en las áreas que se requiera según la designación del Alcalde Local. 15. Prestar apoyo a las actividades de la Alcaldía Local de Kennedy en los planes de contingencia en las áreas que se requiera según la designación del Alcalde Local. 16. Todo lo demás que se derive de la naturaleza del Contrato y se requieran por el Fondo de Desarrollo Local de Kennedy.</t>
  </si>
  <si>
    <t>Almacen</t>
  </si>
  <si>
    <t>CPS-046-2020</t>
  </si>
  <si>
    <t>JORGE EDUARDO ARROYO MARLES</t>
  </si>
  <si>
    <t>FDLK-CD-46-2020</t>
  </si>
  <si>
    <t>https://community.secop.gov.co/Public/Tendering/OpportunityDetail/Index?noticeUID=CO1.NTC.1189944&amp;isFromPublicArea=True&amp;isModal=False</t>
  </si>
  <si>
    <t xml:space="preserve">1. Organizar, programar y ejecutar actividades de asistencia administrativa, apoyando los procedimientos a cargo del almacén del Área de Gestión del Desarrollo Local en los distintos grupos para el cumplimiento y desarrollo de los procesos, planes y programas, de acuerdo a las tareas específicas atribuibles a sus funciones, relacionadas con el cumplimiento y desarrollo de los procesos, planes y programas a ejecutar por parte de la Alcaldía Local de Kennedy, lo anterior, en ejecución del Plan de Desarrollo. 2. Atender al personal de planta y contratistas de todas dependencias, para el suministro de elementos de papelería, útiles de escritorio e insumos para impresión conforme a las actividades necesarias y relacionadas con el cargo. 3. Organizar, programar y entregar los elementos devolutivos a los funcionarios de cada una de las dependencias de la Alcaldía Local de Kennedy, previo requerimiento según formato establecido para ello, dentro de las fechas establecidas. 4. Fotocopiar y escanear los documentos del almacén de acuerdo a las directrices de Secretaria de Gobierno y suministrar información sobre los documentos y tramites que lleguen al almacén para su trámite correspondiente. 5. Entregar el archivo físico de Gestión del almacén, organizado, legajado, foliado, de acuerdo a la gestión documental correspondiente al Almacén de la Alcaldía Local de Kennedy. 6. Mantener actualizado el inventario y tarjeta individual de inventario de bienes en servicio de la entidad. 7. Realizar las visitas de verificación a los comodatos suscritos por el Fondo de Desarrollo o Alcaldía Local. 8. Mantener actualizadas las novedades sobre los comodatos suscritos por el Fondo de Desarrollo Local y/o Alcaldía Local. 9. Llevar el registro de los controles que se requieren para la asignación de la correspondencia de entrada al despacho a todas las dependencias de la Alcaldía Local. 10.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11. Apoyar la implementación y ejecución de la política ambiental a los programas de uso eficiente del agua y engería, gestión integral de residuos, consumo sostenible y de implementación de prácticas sostenibles en la Alcaldía Local de Kennedy.
12.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13.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14. Dar respuesta oportuna al 100% de las diferentes quejas, peticiones, reclamos, derechos de petición y solicitudes de información que sean designadas, realizadas por entes los de control, entidades públicas y de la comunidad, dentro de los términos señalados legalmente y llevara el respectivo seguimiento hasta recibir el acuse de recibido, lo anterior teniendo en cuenta que la responsabilidad del contratista finaliza una vez se encuentre cargado el documento con acuse de recibido en el aplicativo de gestión documental. Prestar apoyo a las actividades de la Alcaldía Local de Kennedy en los planes de contingencia en las áreas que se requiera según la designación del Alcalde Local. 15. Prestar apoyo a las actividades de la Alcaldía Local de Kennedy en los planes de contingencia en las áreas que se requiera según la designación del Alcalde Local. 16. Todo lo demás que se derive de la naturaleza del Contrato y se requieran por el Fondo de Desarrollo Local de Kennedy. </t>
  </si>
  <si>
    <t>CPS-047-2020</t>
  </si>
  <si>
    <t>JEISON ENRIQUE MORA VARGAS</t>
  </si>
  <si>
    <t>FDLK-CD-47-2020</t>
  </si>
  <si>
    <t>https://community.secop.gov.co/Public/Tendering/OpportunityDetail/Index?noticeUID=CO1.NTC.1203334&amp;isFromPublicArea=True&amp;isModal=False</t>
  </si>
  <si>
    <t>PRESTAR LOS SERVICIOS DE APOYO EN LA CONDUCCIÓN DE LOS VEHÍCULOS LIVIANOS DEL PARQUE AUTOMOTOR DE PROPIEDAD DEL FONDO DE DESARROLLO LOCAL DE KENNEDY</t>
  </si>
  <si>
    <t>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optimizar los recursos públicos invertidos. 8. Responder por los elementos que se encuentran en el inventario del vehículo que se le asigne y devolverlos en buen estado, salvo el deterioro normal por el uso. 9. Responder y realizar el pago de las correspondientes infracciones de tránsito generadas en el desarrollo de actividades. 10. Adjuntar al informe mensual, la consulta y evidencia de la no existencia de pendientes de comparendos de la página de la Secretaria de Movilidad, correspondiente al periodo reportado. 11. Las demás que sean inherentes al objeto contractual, que se encuentren en la normatividad vigente o que sean solicitadas por el supervisor del contrato.</t>
  </si>
  <si>
    <t>CPS-048-2020</t>
  </si>
  <si>
    <t>EMETERIO BETANCOUR FUENTES</t>
  </si>
  <si>
    <t>FDLK-CD-48-2020</t>
  </si>
  <si>
    <t>https://community.secop.gov.co/Public/Tendering/OpportunityDetail/Index?noticeUID=CO1.NTC.1204586&amp;isFromPublicArea=True&amp;isModal=False</t>
  </si>
  <si>
    <t xml:space="preserve">PRESTAR LOS SERVICIOS TÉCNICO Y ADMINISTRATIVO EN LOS ASUNTOS RELACIONADOS CON MEDIO AMBIENTE EN EL ÁREA DE GESTIÓN POLICIVA JURÍDICA DE LA ALCALDÍA LOCAL DE KENNEDY </t>
  </si>
  <si>
    <t>1. Verificación, actualización de las bases de datos y realizar informe de los temas que por su naturaleza requieren especial atención del área de gestión policiva jurídica. 2. Brindar apoyo y acompañamiento a las actividades relacionadas con medio ambiente en la localidad de Kennedy. 3. Apoyar al profesional en los operativos de recuperación y/o afectación de medio ambiente en la localidad. 4. Preparar los informes con los registros fotográficos de los operativos. 5. Brindar apoyo en la sistematización de las comunicaciones que sean allegadas al área de gestión policiva jurídica según las acciones que se le requieran. 6. Apoyar los operativos de Inspección, Vigilancia y Control de acuerdo con la programación que elabore la coordinadora del Área gestión policiva jurídica. 7. Las demás que se le asignen y que surjan de la naturaleza del Contrato.</t>
  </si>
  <si>
    <t>CPS-049-2020</t>
  </si>
  <si>
    <t>JOHN JAIRO RODRIGUEZ SANTIAGO</t>
  </si>
  <si>
    <t>FDLK-CD-49-2020</t>
  </si>
  <si>
    <t>https://community.secop.gov.co/Public/Tendering/OpportunityDetail/Index?noticeUID=CO1.NTC.1203678&amp;isFromPublicArea=True&amp;isModal=False</t>
  </si>
  <si>
    <t xml:space="preserve">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optimizar los recursos públicos invertidos. 8. Responder por los elementos que se encuentran en el inventario del vehículo que se le asigne y devolverlos en buen estado, salvo el deterioro normal por el uso. 9. Responder y realizar el pago de las correspondientes infracciones de tránsito generadas en el desarrollo de actividades. 10. Adjuntar al informe mensual, la consulta y evidencia de la no existencia de pendientes de comparendos de la página de la Secretaria de Movilidad, correspondiente al periodo reportado. 11. Las demás que sean inherentes al objeto contractual, que se encuentren en la normatividad vigente o que sean solicitadas por el supervisor del contrato.. </t>
  </si>
  <si>
    <t>CPS-050-2020</t>
  </si>
  <si>
    <t>LUZ VIVIANA CORTES GUAJE</t>
  </si>
  <si>
    <t>FDLK-CD-50-2020</t>
  </si>
  <si>
    <t>https://community.secop.gov.co/Public/Tendering/OpportunityDetail/Index?noticeUID=CO1.NTC.1205260&amp;isFromPublicArea=True&amp;isModal=False</t>
  </si>
  <si>
    <t>1. Asistir a las actividades de recuperación de espacio público, y actividades relacionadas con Medio Ambiente en la localidad. 2. Apoyar los operativos de espacio público y los relacionados con medio ambiente en la localidad. 3. Apoyar en el registro fotográfico y levantamiento de actas en los operativos, tramitar y registrar en el área de gestión policiva jurídica las acciones y/o labores que se le requieran. 4. Apoyar en la actualización de los archivos, registros y control de la información según los temas asignados. 5. Apoyar los operativos de Inspección, Vigilancia y Control de acuerdo con la programación que se elaboren en el Área gestión policiva jurídica. 6. Las demás relacionadas con el objeto del contrato que le asignadas por el Supervisor del contrato y/o por el profesional de apoyo que guarden relación con el objeto contractual.</t>
  </si>
  <si>
    <t>CPS-051-2020</t>
  </si>
  <si>
    <t>JOHN CAMILO PEÑA GALINDO</t>
  </si>
  <si>
    <t>FDLK-CD-51-2020</t>
  </si>
  <si>
    <t>https://community.secop.gov.co/Public/Tendering/OpportunityDetail/Index?noticeUID=CO1.NTC.1205534&amp;isFromPublicArea=True&amp;isModal=False</t>
  </si>
  <si>
    <t>CONTRATO INTERADMINISTRATIVO</t>
  </si>
  <si>
    <t>CIA-052-2020</t>
  </si>
  <si>
    <t>EMPRESA DE TELECOMUNICIACIONES DE BOGOTA S.A.  E.S.P. (ETB S.A. E.S.P)</t>
  </si>
  <si>
    <t>899.999.115-8</t>
  </si>
  <si>
    <t xml:space="preserve"> CAMILO ANDRES OLEA RODRIGUEZ</t>
  </si>
  <si>
    <t xml:space="preserve"> 80.504.362</t>
  </si>
  <si>
    <t>FDLK-CIA-52-2020</t>
  </si>
  <si>
    <t>https://community.secop.gov.co/Public/Tendering/OpportunityDetail/Index?noticeUID=CO1.NTC.1205468&amp;isFromPublicArea=True&amp;isModal=False</t>
  </si>
  <si>
    <t>PRESTAR LOS SERVICIOS DE INTERNET PARA LA ALCALDÍA LOCAL DE KENNEDY-FONDO DE DESARROLLO LOCAL DE KENNEDY y LOS PUNTOS VIVE DIGITAL</t>
  </si>
  <si>
    <t>004/1363</t>
  </si>
  <si>
    <t>Servicios de telecoumicacion a traves de internet// Fortalecimiento de la gestión local y de las acciones de vigilancia y control</t>
  </si>
  <si>
    <t xml:space="preserve">
1. Prestar los servicios de internet para la alcaldía local de Kennedy – Fondo de Desarrollo Local de Kennedy y los puntos vive digital de la siguiente manera: 2.Aprovisionamiento de equipos necesarios para la puesta en funcionamiento de las necesidades de internet de la Alcaldía Local de Kennedy. 3. Proveer la comunicación integrada de datos, voz y video entre el nivel central y sus sedes con el ancho de banda necesario para soportar todos los servicios y aplicaciones en una solución integral con tecnología IP-MPLS para mínimo 62 Enlaces, esta cantidad de enlaces puede aumentar o disminuir de acuerdo con las necesidades de la Entidad. 4. Configurar en los enrutadores que permiten la conectividad entre los diferentes puntos de red, calidad de servicio con el fin de ofrecer garantías de ancho de banda, pérdida de paquetes sobre cada uno de los circuitos de acuerdo a las siguientes especificaciones: Pérdida de paquetes para la clase VoIp &lt;=1%, Retardo en un solo sentido &lt;=150ms máximo permitido 250ms, Jitter: &lt;=30 ms(ideal) Máximo permitido 40ms. 5. Implementar herramientas de gestión que permitan al Fondo de Desarrollo Local, verificar que las políticas de calidad de servicio están garantizando los parámetros anteriormente expuestos y para las aplicaciones que se requiera. 6. Enviar reportes periódicos en donde se estipule el tráfico por clase, parámetros de VoIp (jitter, retardo, pérdida de paquetes. 7. La herramienta de gestión debe permitir a la Alcaldía Local de Kennedy, sacar sus propios reportes a través de una consola habilitada por el proveedor. 8. Realizar la Integración de nuevos puntos o sedes que requieran la conectividad con la Red de la Alcaldía Local de Kennedy.9. Ejecutar las obras civiles y adecuaciones eléctricas, físicas y lógicas, entre otras para la instalación de los equipos que preverán los servicios solicitados. 10. Instalar, configurar y dejar en operación los servicios requeridos. 11. Instalar nuevos enlaces, traslados de los enlaces actuales sin costo alguno para la Entidad, además de actualizar el listado de los enlaces. 12. Hacer efectivas todas las condiciones ofertadas en la propuesta técnica entregada para el presente contrato. 13. El contratista deberá realizar una inducción mínima a cuatro (4) personas asignadas por la entidad, para que reciban esta transferencia de conocimiento sobre la configuración de la solución ofertada, administración en las herramientas de gestión (para validación de la calidad de servicio - reportes) y monitoreo de los canales. 14. Los enlaces contratados inicialmente deben permitir una ampliación mínima del 50% a la capacidad contratada inicialmente. 15. Los cambios temporales en el ancho de banda deberán ser implementados en el momento en el que se soliciten y durante el tiempo que se soliciten. 16. Disponer de todos los recursos técnicos y humanos especializado para lograr los niveles de servicio del 99.7 % en toda la solución y servicios soportados. 17. Disponer de acceso al monitoreo de los canales existentes a través de un aplicativo que permita detallar el consumo de cada uno de los canales diaria, semanal y mensualmente, para ello el proveedor debe disponer de un usuario y la correspondiente clave. 18. Los servicios prestados deben estar soportados mediante una robusta infraestructura de Data Center construidos con los más altos estándares internacionales, con el espacio físico, condiciones eléctricas y ambientales (temperatura y humedad relativa), seguridad física y lógica, necesarios para resguardar los equipos y/o la información  que soportan la operación  de la Alcaldía Local de Kennedy. 19. Disponer de un Centro de Monitoreo y Gestión (NOC) con el fin de evaluar el comportamiento de la red y velar por la seguridad de la misma, este servicio se debe ofrecer 7x24. La solución deberá contar con sistemas de administración y gestión de fallas, alarmas y eventos integrados sobre plataformas centralizadas que permitan a los ingenieros de red tener control total de todos los componentes que integran la solución (nodos, enlaces, routers, etc). 20. El punto de consolidación de los puntos o sedes remotas debe tener la capacidad de un ancho de banda igual a la sumatoria de los puntos remotos con la posibilidad de ser ampliado hasta el 50%. 21.  La instalación de los nuevos enlaces como los traslados de los mismos no generaran consto alguno para El Fondo de Desarrollo Local de Kennedy. 22. Disponer del recurso humano solicitado en el numeral 4. del Anexo No. 1 Condiciones técnicas, que hace parte integral del contrato.
</t>
  </si>
  <si>
    <t>CPS-053-2020</t>
  </si>
  <si>
    <t>CARLOS ALBERTO MORENO LIZARAZO</t>
  </si>
  <si>
    <t>FDLK-CD-53-2020</t>
  </si>
  <si>
    <t>https://community.secop.gov.co/Public/Tendering/OpportunityDetail/Index?noticeUID=CO1.NTC.1215114&amp;isFromPublicArea=True&amp;isModal=False</t>
  </si>
  <si>
    <t>PRESTAR LOS SERVICIOS DE APOYO ADMINISTRATIVO Y ASISTENCIAL EN ASUNTOS RELACIONADOS CON ESPACIO PÚBLICO Y/O GESTIÓN DEL RIESGO EN EL ÁREA DEGESTIÓN POLICIVA JURÍDICA DE LA ALCALDÍA LOCAL DE KENNEDY</t>
  </si>
  <si>
    <t>1. Asistir a las actividades de recuperación de espacio público en la localidad de Kennedy. 2. Apoyar administrativa y asistencialmente en los operativos de recuperación de espacio público en la localidad de Kennedy. 3. Apoyar en el registro fotográfico y levantamiento de actas en los operativos. 4. Tramitar y registrar en el área de gestión policiva jurídica las acciones que se le requieran. 5. Apoyar en la actualización de los archivos, registros y control de la información según los temas asignados. 6. Apoyar los operativos de Inspección, Vigilancia y Control de acuerdo con la programación que se elaboren en el Área gestión policiva jurídica. 7. Las demás relacionadas con el objeto del contrato que le asignadas por el Supervisor del contrato y/o por el profesional de apoyo que guarden relación con el objeto contractual.</t>
  </si>
  <si>
    <t>CPS-054-2020</t>
  </si>
  <si>
    <t>DIANA MARCELA DELGADO JEREZ</t>
  </si>
  <si>
    <t>FDLK-CD-54-2020</t>
  </si>
  <si>
    <t>https://community.secop.gov.co/Public/Tendering/OpportunityDetail/Index?noticeUID=CO1.NTC.1225817&amp;isFromPublicArea=True&amp;isModal=False</t>
  </si>
  <si>
    <t>PRESTAR SERVICIOS PROFESIONALES ESPECIALIZADOS PARA APOYAR AL DESPACHO DE LA ALCALDESA LOCAL EN EL SEGUIMIENTO FINANCIERO, PRESUPUESTAL Y ADMINISTRATIVO DE LOS PROGRAMAS, PROYECTOS Y METAS ESTABLECIDAS EN EL PLAN DE DESARROLLO LOCAL VIGENTE DE LA LOCALIDAD DE KENNEDY</t>
  </si>
  <si>
    <t xml:space="preserve">1. Prestar sus servicios profesionales al despacho de la Alcaldesa Local, y al Fondo de Desarrollo Local de Kennedy en el seguimiento financiero, presupuestal y administrativo del PLAN DE DESARROLLO LOCAL DE KENNEDY VIGENTE, en lo concerniente a programas, proyectos y metas. 2. Prestar sus servicios profesionales para el fortalecimiento de la gestión pública y la función administrativa del nivel local, entregando los conceptos, estudios, análisis, estrategias, recomendaciones e informes que desde el despacho de la Alcaldesa Local le solicite, de conformidad con el objeto contractual. 3. Recopilar los informes mensuales, las actividades y acciones más relevantes de los asuntos encomendados como producto final de la ejecución contractual. 4. Ejecutar el apoyo a la supervisión que le sea designada por la Alcaldesa Local de conformidad con el art 83 de la Ley 1474 de 2011, y demás normatividad existente. 5. Propender por el fortalecimiento institucional de las demás áreas de la Alcaldía, cuando así sea necesario. 6. Tramitar los documentos de su competencia ya sean internos y/o externos con celeridad, imparcialidad, moralidad, economía y respetando el derecho de turno. 7.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8. Acatar cabalmente todas aquellas sugerencias u observaciones que el supervisor y/o apoyo a la supervisión le indique de acuerdo con el objeto contractual. </t>
  </si>
  <si>
    <t>DESPACHO</t>
  </si>
  <si>
    <t>CPS-055-2020</t>
  </si>
  <si>
    <t>YURI ROCIO PEREZ SALAMANCA</t>
  </si>
  <si>
    <t>FDLK-CD-55-2020</t>
  </si>
  <si>
    <t>https://community.secop.gov.co/Public/Tendering/OpportunityDetail/Index?noticeUID=CO1.NTC.1232561&amp;isFromPublicArea=True&amp;isModal=False</t>
  </si>
  <si>
    <t>PRESTAR LOS SERVICIOS DE APOYO TÉCNICO Y ADMINISTRATIVO AL DESPACHO DE LA ALCALDÍA LOCAL DE KENNEDY</t>
  </si>
  <si>
    <t>FRANCY MILE OVALLE TORRES</t>
  </si>
  <si>
    <t>1. Ejecutar las actividades de apoyo asistencial en la realización de trámites de carácter operativo para el buen funcionamiento del Despacho de la Alcaldía Local de Kennedy, que se le asignen con la oportunidad y confidencialidad requeridas. 2. Apoyar en el proceso de recibo y reparto de la documentación que se radique en la Alcaldía Local, a las diferentes área para el correspondiente trámite. 3. Apoyar los procesos de escáner, fotocopiado de   documentos y la disposición de los mismos de conformidad con los procedimientos establecidos y solicitados por el Despacho. 4. Clasificar y despachar la documentación que genere el Despacho. 5. Apoyar con la toma de notas, elaboración de cartas, memorandos, informes, circulares y demás documentos que emita directamente el Despacho. 6. Tomar llamadas telefónicas, y trasmitir de manera adecuada y oportuna la información a la Alcaldesa Local. 7. Atender e informar al público sobre los asuntos y trámites propios de despacho de la Alcaldesa Local, de conformidad con las instrucciones y recomendaciones que reciba sobre el particular. 8. Realizar acompañamiento a la Alcaldesa Local en las actividades en las cuales se requiera apoyo asistencial. 9. Apoyar en el trámite de programación de audiencias, reuniones, eventos y demás compromisos oficiales que la Alcaldesa Local que deba atender, de acuerdo con las instrucciones impartidas. 10. Organizar y actualizar la documentación que pertenece al  archivo del área, cumpliendo con las disposiciones establecidas en las normas archivisticas para el manejo de archivo y correspondencia; así como, actualizar los aplicativos de la entidad de acuerdo a las indicaciones de su supervisor. 11. Asistir a reuniones, eventos y demás actividades que sean programadas por la Supervisión o el Apoyo a la Supervisión. 12. Apoyar la elaboración del informe final de supervisión para último pago y los demás informes de supervisión requeridos por la entidad, de conformidad con lo establecido en el manual de supervisión e interventoría de la Secretaría Distrital de Gobierno. 13. Las demás que sean asignadas por la supervisión del contrato.</t>
  </si>
  <si>
    <t>CPS-056-2020</t>
  </si>
  <si>
    <t>MONICA JOHANNA HERNANDEZ PERAZA</t>
  </si>
  <si>
    <t>FDLK-CD-56-2020</t>
  </si>
  <si>
    <t>https://community.secop.gov.co/Public/Tendering/OpportunityDetail/Index?noticeUID=CO1.NTC.1225525&amp;isFromPublicArea=True&amp;isModal=False</t>
  </si>
  <si>
    <t>PRESTAR SUS SERVICIOS PROFESIONALES ESPECIALIZADOS PARA APOYAR JURÍDICAMENTE A LA ALCALDÍA LOCAL DE KENNEDY-FONDO DE DESARROLLO LOCAL DE KENNEDY EN LOS ASUNTOS CONSTITUCIONALES, LEGALES Y REGLAMENTARIOS DE SU COMPETENCIA, PARTICULARMENTE LOS RELACIONADOS CON LA COORDINACIÓN DE LAS ETAPAS PRECONTRACTUAL,  ONTRACTUAL Y POSCONTRACTUAL DE LOS PROCESOS DE CONTRATACIÓN</t>
  </si>
  <si>
    <t>1. Prestar apoyo jurídico especializado en los actos de trámite o de fondo que así requiera el Alcalde Local. 2. Coordinar jurídicamente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3.Coordinar la elaboración de los diferentes documentos, resoluciones, actas y formatos necesarios para adelantar los procesos y procedimientos de contratación requeridos por la Alcaldía Local de Kennedy-Fondo de Desarrollo Local de Kennedy. 4. Coordinar el apoyo y asesoría jurídica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5. Coordinar el desarrollo de los procesos de contratación que requiera la Alcaldía Local de Kennedy-Fondo de Desarrollo Local de Kennedy para la selección de sus contratistas. 6. Coordinar la elaboración de los informes de evaluación jurídica de las propuestas presentadas en los procesos de contratación adelantados por la Alcaldía Local de Kennedy-Fondo de Desarrollo Local de Kennedy y consolidar los demás informes de evaluación de propuestas. 7.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 Colombia Compra Eficiente. 8. Coordinar la elaboración de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9. Coordinar jurídicamente la etapa de ejecución de los contratos celebrados por la Alcaldía Local de Kennedy-Fondo de Desarrollo Local de Kennedy, para que se tramiten oportunamente las diferentes modificaciones (adiciones, prórrogas, cesiones, otrosí) que se viabilicen por parte de la entidad. 10. Coordinar jurídicamente los procedimientos sancionatorios derivados de los contratos celebrados por el Fondo de Desarrollo Local de Kennedy, garantizando la aplicación del debido proceso y la normatividad y lineamientos vigentes sobre la materia. 11. Coordinar jurídicamente la etapa de liquidación de los contratos suscritos por la Alcaldía Local de Kennedy-Fondo de Desarrollo Local de Kennedy. 12.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13. Emitir conceptos en temas jurídicos en el marco del objeto del contrato. 14.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15. Apoyar la formulación y seguimiento de los planes de mejoramiento que se originen en las auditorias e informes emitidos por los entes de control. 16. Asistir a las reuniones que estén relacionadas con el objeto del presente contrato, cuando así lo determine el supervisor y/o apoyo a la supervisión. 17. Apoyar la supervisión de los contratos que le sea designada por el Alcalde Local, de conformidad con el art 83 de la Ley 1474 de 2011, y demás normatividad existente. 18.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19. Presentar los informes mensuales sobre las actividades realizadas durante la ejecución del presente Contrato y los que adicionalmente requiera la Alcaldía Local de Kennedy. 20.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21. Las demás obligaciones de la esencia y la naturaleza del contrato, relacionadas con el cumplimiento del objeto del mismo.</t>
  </si>
  <si>
    <t>CONTRATACION</t>
  </si>
  <si>
    <t>CPS-057-2020</t>
  </si>
  <si>
    <t>ERIKA ANDREA RISCANEVO VIRACACHA</t>
  </si>
  <si>
    <t>FDLK-CD-57-2020</t>
  </si>
  <si>
    <t>https://community.secop.gov.co/Public/Tendering/OpportunityDetail/Index?noticeUID=CO1.NTC.1226650&amp;isFromPublicArea=True&amp;isModal=False</t>
  </si>
  <si>
    <t>COORDINAR, LIDERAR Y ASESORAR LOS PLANES Y ESTRATEGIAS DE COMUNICACIÓN INTERNA Y EXTERNA PARA LA DIVULGACION DE LOS PROGRAMAS, PROYECTOS Y ACTIVIDADES DEL DESPACHO Y DE LA ALCALDIA LOCAL</t>
  </si>
  <si>
    <t>1. Asesorar en el diseño de estrategias y campañas de comunicación de la Alcaldía Local en atención al cumplimiento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Secretaria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campañas internas y externas,  mediante  la difusión permanente, oportuna y clara de la información de interés institucional, establecida por la Oficina Asesora de Comunicaciones de la Secretaria Distrital de Gobierno en el marco de la gestión institucional.</t>
  </si>
  <si>
    <t>COMUNICACION Y PRENSA</t>
  </si>
  <si>
    <t>CPS-058-2020</t>
  </si>
  <si>
    <t>CRUZ ROJA COLOMBIANA SECCIONAL CUNDINAMARCA Y BOGOTÁ</t>
  </si>
  <si>
    <t>GABRIEL CAMERO RAMOS</t>
  </si>
  <si>
    <t>FDLK-CD-58-2020</t>
  </si>
  <si>
    <t>https://www.contratos.gov.co/consultas/detalleProceso.do?numConstancia=20-22-15330</t>
  </si>
  <si>
    <t>LA CRUZ ROJA SE OBLIGA A PRESTAR, A MONTO AGOTABLE, LOS SERVICIOS Y REALIZAR LAS ACCIONES NECESARIAS PARA LA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t>
  </si>
  <si>
    <t xml:space="preserve">1. Suministrar y entregar la ayuda humanitaria a la población pobre, vulnerable y grupos étnicos definida por el Sistema Distrital Bogotá Solidaria en Casa por medio de entregas individuales y familiares. 2. . Facilitar el acceso de la población pobre o vulnerable, así como grupos étnicos que se encuentran en Bogotá D.C., beneficiarios del presente contrato, implementando estrategias y acciones que permitan socorrer, :asistir, proteger y atender sus necesidades, cuando se requiera. 
3. Preparar y presentar al Comité Técnico para su aprobación, un plan de trabajo que contenga los procedimientos  para la pronta respuesta y entrega a la población beneficiaria de los servicios a entregar dentro del presente contrato. 4. Participar en la coordinación operativa e interinstitucional de las diferentes fases de la atención de la contingencia y emergencia. 5. Realizar el despliegue logístico de alojamiento transitorio, baños, transporte, alimentación, o los elementos médicos, entre otros, en caso de llegarse a presentar la necesidad, para garantizar el derecho a la vida, la subsistencia y la integridad personal de la población residente en la ciudad de Bogotá D.C., así como población pobre o vulnerable y grupos étnicos. 6. Hacer parte del Comité Técnico y de decisión de acciones a seguir en el presente contrato. 7. Delegar las personas idóneas para la conformación del Comité Técnico y participar activamente en el mismo. 8. Realizar la administración, estructuración, desarrollo, control, seguimiento, comunicación de las actividades programadas para la ejecución del contrato, en coordinación con los Alcaldes Locales y la Secretaría Distrital de Gobierno, en cumplimiento del artículo 6 del Decreto Distrital 113 de 2020. 9. Presentar informes mensuales a los Alcaldes Locales a través del comité técnico del contrato y a la Secretaría Distrital de Gobierno, adjun tando a los mismos los soportes respectivos que acrediten la inversión en el desarrollo de cada una de las actividades, discriminado cada uno de los recursos del presente contrato. En los informes deberá discriminarse el monto del valor invertido por cada Fondo de Desarrollo Local, la Línea de acción en la cual se ejecutó y los soportes de recibido de dichos pagos, suscritos por la supervisión, identificando las personas que fueron beneficiarias o la destinación que se le dio. 10. Disponer de los medios necesarios para recibir los pagos que se den para la ejecución de este contrato. 11.  Reintegrar a cada Fondo de Desarrollo Local, de acuerdo con los recursos comprometidos por cada entidad, los recursos no ejecutados con ocasión del desarrollo de las actividades propias del objeto del presente contrato, una vez realizado el informe financiero final de la ejecución del mismo. 12. Garantizar que los servicios ofrecidos sean prestados de forma exclusiva a la población beneficiaria que se defina en el marco del Sistema Distrital Bogotá Solidaria en Casa y el Manual Operativo del Sistema. 13. Guardar reserva con respecto a la información que llegase a conocer con ocasión de la ejecución del contrato, al igual que no compartir ningún tipo de información que repose en las Alcaldías Locales o la Secretaría Distrital de Gobierno con ningún propósito, de conformidad a la Ley de protección de datos persona les 1581 de 2012 y demás normas complementarias. 14. Dar cumplimiento a las acciones establecidas para la implementación del Sistema de Gestión Ambiental - SGA y estándares de gestión, con especial énfasis en los programas de gestión para el ahorro y uso eficiente del agua, de energía, gestión integral de residuos convencionales y peligrosos, gestión para el control de fuentes fijas y móviles, salud oct,Jpacional, Compras Públicas Sustentables y las demás disposiciones que se deriven de ellas. 15.  Registrar los bienes
y/ o servicios prestados en una  herramienta  de captura  de información  suministrada por  la Secretaría Distrital de Gobierno, en la forma que le sea indicada por las Alcaldías Locales y la Secretaría Distrital de Gobierno, con  el fin  de  contar  con información  actualizada. 16. Ejecutar  de  manera  responsable los recursos invertidos en el marco del presente contrato y allegar los soportes (factura s, recibos, cuentas de cobro, etc.) que le sean requeridos por el Comité Técnico y/ o los supervisores del contrato.  17. Presentar un informe final detallado y compilado de toda la ejecución a cada uno de los Alcaldes Locales, con copia a  la  Secretaría  Distrital  de  Gobierno. 18. Entregar  a  la  población  beneficiaria  todos  los  elementos debidamente empaquetados y sellados y cumpliendo las normas sanitarias, ambientales y de bioseguridad durante todo el proceso de ejecución del contrato. 19. Dotar y mantener a todo el personal dispuesto para la ejecución del presente contrato, con  todos los elementos de bioseguridad  y protocolos requeridos y establecidos por la normatividad  nacional y distrital, más la requerida  en este estado de emergencia  y tenerlos afiliados en ARL en el nivel de riesgo correspondiente. 20. Mantener los precios establecidos en su propuesta  respecto de las actividades de logística, entrega, administración y gestión durante toda la ejecución del contrato. 21. Facilitar la adopción de cambios de productos que componen los subsidios en especie o las ayudas humanitarias y asumir la operación logística que esto implique sin costo adicional para   los  Fondos   de  Desarrollo  Local. 22. Procurar   la  implementación   ágil  y  expedita   de  las modificaciones que conlleven al empleo de un canal diferente al de subsidios en especie, de que trata el Sistema Distrital Bogotá Solidaria en Casa y desarrolla el Manual Operativo. 23. En todo caso, la Cruz Roja podrá entregar articulos, bienes o servicios adicionales a los contemplados en las actividades que se especifican en este contrato, los cuales serán  tomados como donaciones y no como parte de los valores pactados en el mismo. 24. El contratista deberá reponer los productos defectuosos o de mala calidad, de manera  inmediata, es  decir, en  el momento mismo en  que se verifique  tal  situación. 25. Las demás inherentes a la naturaleza del contrato y a las que hubiere lugar para garantizar una correcta ejecución del mismo.  
</t>
  </si>
  <si>
    <t xml:space="preserve">CCV-59-2020
</t>
  </si>
  <si>
    <t>SOMMER INTERNACIONAL LTDA.</t>
  </si>
  <si>
    <t>830.136.416-6</t>
  </si>
  <si>
    <t>MAURICIO EDUARDO SOLER SALGADO</t>
  </si>
  <si>
    <t xml:space="preserve">FDLK- MC-3-2020
</t>
  </si>
  <si>
    <t>https://community.secop.gov.co/Public/Tendering/OpportunityDetail/Index?noticeUID=CO1.NTC.1234620&amp;isFromPublicArea=True&amp;isModal=False</t>
  </si>
  <si>
    <t>ADQUISICIÓN DE ELEMENTOS E INSUMOS DE PROTECCIÓN Y PREVENCIÓN DE PROPAGACIÓN DEL COVID-19 PARA SERVIDORES Y/O COLABORADORES DEL FONDO DE DESARROLLO LOCAL DE KENNEDY”.</t>
  </si>
  <si>
    <t>1. Entregar los bienes, elementos o insumos que solicite el supervisor y/o apoyo a la supervisión del contrato en la cantidad y en el lugar señalado por el supervisor del contrato. 2.   Realizar las entregas dentro del plazo señalado por el supervisor y/o apoyo a la supervisión del contrato. 3. El contratista deberá cumplir con las especificaciones  técnicas de los bienes objeto del presente proceso contractual. 4. El contratista se compromete a entregar en buen estado el producto contratado a satisfacción del Fondo de Desarrollo Localde Kennedy (FDLK). 5. El contratista se obliga con el FDLK a realizar el cambio de elementos que se encuentren defectuosos de forma inmediata. por uno de la misma característica o superior. 6. Cumplir con las condiciones juridicas,   técnicas, económicas y comerciales presentadas enla propuesta. 7. Prestar altos niveles de eficiencia técnica y profesional para atender sus obligaciones. 8. En caso de cualquier novedad o anomalias, reportar la situación de forma Inmediata, al supervisor y/o apoyo ala supervisión del contrato, por escrito. 9. Acatarlas órdenes que durante el desarrollo del contrato le imparta el FONDO por conducto del funcionario que ejercerá la supervisión y/o apoyo a la supervisión. 10. Garantizar la oportuna, eficaz y eficiente prestación del objeto contratado y responder por su calidad, sin perjuicio de la respectiva garantía. 11. Dar estricto cumplimiento a los términos pactados y por ningún motivo suspendero abandonar el objeto contratado. 12. Obrar con lealtad y buena fe en las distintas etapas contractuales evitando dilaciones o en trabamientos tanto en el cumplimiento de los requisitos de ejecución como en el desarrollo del contrato. 13. Constituir las garantías solicitadas dentro de los plazos establecidos por el FONDO. 14. Presentar las facturas y los demés documentos requeridos, al supervisor y/o apoyo a la supervisión del contrato, para verificar la ejecución del contrato y proceder al trámite de legalización y pago. 15. las demás obligaciones que se deriven del presente proceso de selección y de la naturaleza del contrato.</t>
  </si>
  <si>
    <t>CCV-60-2020</t>
  </si>
  <si>
    <t>BIM LATINOAMERICA SAS</t>
  </si>
  <si>
    <t>900.987.336-1</t>
  </si>
  <si>
    <t>HELDY CATHERINE CALDERON GIRALDO</t>
  </si>
  <si>
    <t xml:space="preserve">FDLK- MC-2-2020
</t>
  </si>
  <si>
    <t>https://community.secop.gov.co/Public/Tendering/OpportunityDetail/Index?noticeUID=CO1.NTC.1233310&amp;isFromPublicArea=True&amp;isModal=False</t>
  </si>
  <si>
    <t>CONTRATAR EL SUMINISTRO DE LICENCIAMIENTO ADOBE PARA EL GRUPO DE PRENSA Y COMUNICACIONES DE LA ALCALDÍA LOCAL DE KENNEDY</t>
  </si>
  <si>
    <t xml:space="preserve">1.Realizar la entrega de una licencia de adobe Creative Cloud durante la ejecución del contrato, a la Oficina de Comunicaciones de la Alcaldía Local de Kennedy. 2. Garantizar el licenciamiento y mantener una disponibilidad de soporte técnico durante el tiempo de vigencia de la licencia, mínimo de lunes a viernes de 8:00 am, a 4:30 pm, para el software adquirido por el FDLK. 3. Instalar y configurar la licencia adquirida con los paquetes y componentes necesarios para su correcto funcionamiento. 4. Hacer la entrega de los respectivos soportes físicos (Instaladores, certificados de licenciamiento y manuales si hay lugar a estos) o en su defecto las instrucciones y claves correspondientes para los accesos de la entidad a los sistemas de descarga definidos para tal fin. 5. Brindar transferencia de conocimiento sobre la instalación, configuración, administración y uso del software adquirido, mínimo a dos funcionarios asignados para esta capacitación.
6. Colocar a disposición del FDLK el personal idóneo para la instalación y configuración del licenciamiento. En cualquier momento de la ejecución del contrato, el apoyo a la supervisión podrá solicitar cambio del personal que considere no satisface los requerimientos necesarios para desarrollar adecuadamente el objeto contratado. 7. Atender las solicitudes el apoyo a la supervisión y/o supervisor con respecto a los ajustes que la licencia requiera de conformidad con las necesidades del FDLK. 8. Entregar documentación donde describa los procesos de servicio de soporte técnico postventa, detallado entre otros, aspectos como tiempos de respuesta, consultas telefónicas sobre fallas, etc. 9. Las demás requeridas para la ejecución del contrato.
</t>
  </si>
  <si>
    <t>CPS-061-2020</t>
  </si>
  <si>
    <t>ALEXANDER CANTOR CASTILLO</t>
  </si>
  <si>
    <t>FDLK-CD-61-2020</t>
  </si>
  <si>
    <t>https://community.secop.gov.co/Public/Tendering/OpportunityDetail/Index?noticeUID=CO1.NTC.1246564&amp;isFromPublicArea=True&amp;isModal=False</t>
  </si>
  <si>
    <t xml:space="preserve">PRESTACIÓN DE SERVICIOS PROFESIONALES PARA APOYAR  EL  SEGUIMIENTO  DE  ACTIVIDADES  ENFOCADAS  A  LA  GESTION  AMBIENTAL  EXTERNA  Y  LA MITIGACIONES  DE  IMPACTOS  AMBIENTALES  EN  LA  LOCALIDAD.  </t>
  </si>
  <si>
    <t>1. Apoyar en la implementación de las estrategias que adelante el Área de Gestión policiva Jurídica para dar cumplimiento a los objetos propuestos en el Código Nacional de Policía y Convivencia. 2. Acompañar y apoyar el levantamiento del inventario y seguimiento a las medidas ambientales requeridas por la autoridad ambiental. 3. Apoyar y acompañar los operativos que se programen por parte del área de Gestión Policiva Jurídica. 4. Realizar la recolección de información y los reportes solicitados o establecidos en la normatividad ambiental por las diferentes entidades distritales, nacionales y entes de control en lo que respecta a la gestión ambiental en los humedales de la localidad. 5. Realizar el acompañamiento y respuesta de fondo de los expedientes que actualmente cursan en el área de Gestión Policiva Jurídica referente a los cuerpos de agua y humedales presentes en la localidad. 6. Asistir y concertar reuniones  o actividades con entidades  locales, distritales, nacionales y organizaciones ambientales y sociales para tratar temas relacionados con el medio ambiente y desarrollo sostenible. 7. Atender los requerimientos formulados por las partes interesadas en los aplicativos de gestión documental de la Secretaria Distrital de Gobierno frente a los temas de gestión ambiental relacionados con su objeto contractual. 8. Apoyar en la atención y pronta respuesta de emergencias ambientales locales. 9. Las demás que se le asignen y que sean de la naturaleza del contrato.</t>
  </si>
  <si>
    <t>CPS-062-2020</t>
  </si>
  <si>
    <t>JOSE FILIBERTO ARDILA MORENO</t>
  </si>
  <si>
    <t>FDLK-CD-62-2020</t>
  </si>
  <si>
    <t>https://community.secop.gov.co/Public/Tendering/OpportunityDetail/Index?noticeUID=CO1.NTC.1247204&amp;isFromPublicArea=True&amp;isModal=False</t>
  </si>
  <si>
    <t xml:space="preserve"> PRESTAR  LOS  SERVICIOS  PROFESIONALES  PARALIDERAR LOS ASUNTOS REFERENTES AL ESPACIO PÚBLICO, VENDEDORES INFORMALES EN LA LOCALIDAD DEKENNEDY Y ACOMPAÑAMIENTO EN OPERATIVOS IVC </t>
  </si>
  <si>
    <t>1. Apoyar los operativos de inspección, vigilancia y control de acuerdo con la programación que se elaboren en el Área de Gestión Policiva Jurídica (Diurnos nocturnos y fines de semana). 2. Proyectar oficios para generar articulación interinstitucional para la materialización de los operativos. 3. Proyectar respuesta de Derechos de Petición referentes a Espacio Público. 4. Diligenciar actas de operativos, de sensibilización a los establecimientos de comercio relacionados con la extensión de la actividad comercial en el espacio público. 5. Diligenciamiento de diferentes matrices y/o formatos para consolidar y actualizar los operativos realizados en tema de espacio público y establecimientos de comercio. 6. Asistir a reuniones de encuentros comunitarios, institucionales y demás que le sean asignadas. 7. Acompañamiento con el IPES a sensibilizaciones a los vendedores informales. 8. Las demás que le asigne el Supervisor asignado y que surjan de la naturaleza del contrato.</t>
  </si>
  <si>
    <t>CPS-063-2020</t>
  </si>
  <si>
    <t>PAULA CAMILA CAMARGO VARGAS</t>
  </si>
  <si>
    <t>FDLK-CD-63-2020</t>
  </si>
  <si>
    <t>https://community.secop.gov.co/Public/Tendering/OpportunityDetail/Index?noticeUID=CO1.NTC.1251210&amp;isFromPublicArea=True&amp;isModal=False</t>
  </si>
  <si>
    <t>“PRESTAR SERVICIOS PROFESIONALES PARA APOYAR JURÍDICAMENTE A LA ALCALDÍA LOCAL DE KENNEDY-FONDO DE DESARROLLO LOCAL DE KENNEDY EN LOS ASUNTOS CONSTITUCIONALES, LEGALES Y REGLAMENTARIOS DE SU COMPETENCIA, PARTICULARMENTE LOS RELACIONADOS CON LAS ETAPAS PRECONTRACTUAL, CONTRACTUAL Y POSCONTRACTUAL DE LOS PROCESOS DE CONTRATACIÓN”.</t>
  </si>
  <si>
    <t xml:space="preserve">1. Prestar apoyo jurídico en los actos de trámite o de fondo que así requiera el Alcalde Local. 2. Acompañar jurídicamente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3. Elaborar de los diferentes documentos, resoluciones, actas y formatos necesarios para adelantar los procesos y procedimientos de contratación requeridos por la Alcaldía Local de Kennedy-Fondo de Desarrollo Local de Kennedy. 4. Apoyar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5. Apoyar el desarrollo de los procesos de contratación que requiera la Alcaldía Local de Kennedy-Fondo de Desarrollo Local de Kennedy para la selección de sus contratistas. 6. Elaborar los informes de evaluación jurídica de las propuestas presentadas en los procesos de contratación adelantados por la Alcaldía Local de Kennedy-Fondo de Desarrollo Local de Kennedy y consolidar los demás informes de evaluación de propuestas. 7.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 Colombia Compra Eficiente. 8.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9. Acompañar jurídicamente la etapa de ejecución de los contratos celebrados por la Alcaldía Local de Kennedy-Fondo de Desarrollo Local de Kennedy, para que se tramiten oportunamente las diferentes modificaciones (adiciones, prórrogas, cesiones, otrosí) que se viabilicen por parte de la entidad. 10. Acompañar jurídicamente los procedimientos sancionatorios derivados de los contratos celebrados por el Fondo de Desarrollo Local de Kennedy, garantizando la aplicación del debido proceso y la normatividad y lineamientos vigentes sobre la materia. 11. Apoyar jurídicamente la etapa de liquidación de los contratos suscritos por la Alcaldía Local de Kennedy-Fondo de Desarrollo Local de Kennedy. 12.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vigente.13 Emitir conceptos en temas jurídicos en el marco del objeto del contrato. 14.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15. Apoyar la formulación y seguimiento de los planes de mejoramiento que se originen en las auditorias e informes emitidos por los entes de control. 16. Asistir a las reuniones que estén relacionadas con el objeto del presente contrato, cuando así lo determine el supervisor y/o apoyo a la supervisión.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relacionadas con el cumplimiento del objeto del mismo. 
</t>
  </si>
  <si>
    <t>CPS-064-2020</t>
  </si>
  <si>
    <t>DIANA JINETH  AVILA RUIZ</t>
  </si>
  <si>
    <t>FDLK-CD-64-2020</t>
  </si>
  <si>
    <t>https://community.secop.gov.co/Public/Tendering/OpportunityDetail/Index?noticeUID=CO1.NTC.1251812&amp;isFromPublicArea=True&amp;isModal=False</t>
  </si>
  <si>
    <t>PRESTAR LOS SERVICIOS DE APOYO AL ÁREA DE GESTIÓN DE DESARROLLO LOCAL PARA LOS ASUNTOS RELACIONADOS CON LOS PROYECTOS DE INFRAESTRUCTURA DE LA ALCALDÍA LOCAL DE KENNEDY Y LOS TRÁMITES DE SU COMPETENCIA</t>
  </si>
  <si>
    <t>1. Apoyar el proceso de clasificación en el área asignada, de la documentación de acuerdo con los principios archivísticos de procedencia y orden original. 2. Participar en la elaboración de informes, planillas y/o registros de constancia de entrega y salida de documentos, así mismo guardar estricta reserva sobre los mismos, la información a la cual se tiene acceso y los asuntos de su competencia. 3. Apoyar al Área de Gestión de Desarrollo Local para temas de Infraestructura en la proyección o elaboración de las respuestas a los derechos de petición, proposiciones y demás documentos puestos a su cargo por el supervisor o apoyo a la supervisión, manteniendo el registro y trazabilidad actualizada de los mismos, dentro del término legal establecido. 4. Realizar la sistematización de la entrada diaria de los Derechos de Petición, así como, de los tiempos de salida de las respuestas a los mismos, dando cumplimiento de los plazos, términos y condiciones, constitucionales, legales y reglamentarias. 5. Participar activamente en los métodos, procedimientos y propender por la incorporación y uso de nuevas tecnologías, que permitan modernizar y agilizar los procesos en las unidades de Archivo y Correspondencia de la Alcaldía Local. 6. Intervenir la documentación de la entidad, aplicando la metodología prevista para la organización de la documentación mediante la ordenación, depuración, retiro de material metálico, foliación, identificación y almacenamiento respectivo. 7. Tramitar los documentos de su competencia ya sean internos y/o externos con celeridad, imparcialidad, moralidad, economía y respetando el derecho de turno. 8. Garantizar que el proceso de organización de la documentación en todas las áreas de la entidad cumpla con los requisitos de calidad y normatividad respectivos. 9. Elaborar y/o consolidar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sistemas de información o plataformas de georreferenciación y Alcaldía local de Kennedy, de conformidad con la normatividad existente para la materia y dentro de los plazos, términos y condiciones establecidos por la misma. 10.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11. Las demás que sean inherentes al objeto contractual, que se encuentren en la normatividad vigente o que sean solicitadas por el supervisor del contrato.por la supervisión del contrato.</t>
  </si>
  <si>
    <t>INFRAESTRUCTURA</t>
  </si>
  <si>
    <t>CPS-065-2020</t>
  </si>
  <si>
    <t>ANDERSON JAVIER QUINTERO GAITAN</t>
  </si>
  <si>
    <t>FDLK-CD-65-2020</t>
  </si>
  <si>
    <t>https://community.secop.gov.co/Public/Tendering/OpportunityDetail/Index?noticeUID=CO1.NTC.1251736&amp;isFromPublicArea=True&amp;isModal=False</t>
  </si>
  <si>
    <t>PRESTAR SUS SERVICIOS PROFESIONALES PARA APOYAR A LA ALCALDÍA LOCAL DE KENNEDY EN LAS ETAPAS PRECONTRACTUAL, CONTRACTUAL Y POSCONTRACTUAL DEL PROYECTO 1381 KENNEDY MEJOR PARA LAS VÍCTIMAS, LA PAZ Y LA RECONCILIACIÓN TENDIENTE A GARANTIZAR EL CUMPLIMIENTO DEL PLAN DE DESARROLLO LOCAL</t>
  </si>
  <si>
    <t>1. Apoyar la articulación entre la Alcaldía Local de Kennedy, la Mesa Local de Participación Efectiva de las Víctimas y las organizaciones, instancias y liderazgos de víctimas y defensores de derechos de las víctimas presentes en la localidad, en aras de difundir y socializar el plan de trabajo de la mesa local. 2. Generar espacios de diálogo con entidades del nivel local y con la Secretaría Técnica de las instancias de participación presentes en Kennedy para difundir el trabajo de la Mesa Local de Víctimas y articular acciones orientadas a mejorar la oferta institucional para dicha población en la localidad. 3. Apoyar al despacho del Alcalde Local, en el manejo y asistencia a los espacios institucionales locales, distritales y nacionales acorde a las necesidades del FDLK, en especial ante el Comité Local de Derechos Humanos, el Comité Local de Justicia Transicional y ante la Mesa de Participación Efectiva de las Víctimas, cuando ésta lo requiera. 4. Apoyar al Área de Gestión para el Desarrollo Local en la formulación, seguimiento y control de los componentes del proyecto 1381 Kennedy mejor para las víctimas, la paz y la reconciliación. 5. Prestar apoyo profesional en los actos de trámite o de fondo que le solicite el Alcalde Local. 6. Apoyar al Área de Gestión para el Desarrollo Local en la elaboración de estructuras de costos y análisis del sector que determinen los requisitos habilitantes de la contratación del proyecto 1381 Kennedy mejor para las víctimas, la paz y la reconciliación, de conformidad con la normativa vigente de los proyectos y contratos y/o convenios que adelante el FDLK. 7. Ejecutar el apoyo a la supervisión que le sea designada por el Alcalde Local de conformidad con el art 83 de la Ley 1474 de 2011, y demás normatividad existente. 8.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9.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10. Las demás que sean inherentes al objeto contractual, que se encuentren en la normatividad vigente o que sean solicitadas por el supervisor del contrato.</t>
  </si>
  <si>
    <t>CLAUDIA PATRICIA GUARNIZO GUZMAN  CC 65587464</t>
  </si>
  <si>
    <t>CPS-066-2020</t>
  </si>
  <si>
    <t>MARÍA DEL PILAR MUJICA SANDOVAL</t>
  </si>
  <si>
    <t>FDLK-CD-66-2020</t>
  </si>
  <si>
    <t>https://community.secop.gov.co/Public/Tendering/OpportunityDetail/Index?noticeUID=CO1.NTC.1252527&amp;isFromPublicArea=True&amp;isModal=False</t>
  </si>
  <si>
    <t>“PRESTAR SUS SERVICIOS PROFESIONALES ESPECIALIZADOS PARA APOYAR AL ÁREA DE GESTIÓN DE DESARROLLO LOCAL DEL FONDO DE DESARROLLO LOCAL DE KENNEDY A FIN DE 
ORIENTAR LOS PROCESOS PROGRAMAS Y PROYECTOS QUE EVIDENCIAN EL AVANCE DEL PLAN DE DESARROLLO LOCAL Y LA CONSTRUCCIÓN DEL PLAN DE DESARROLLO LOCAL PARA LA VIGENCIA 2021-2024¨.</t>
  </si>
  <si>
    <t xml:space="preserve">1. Establecer estrategias y directrices para el proceso de toma de decisiones sobre planeación, administración, gerencia y control de los planes, programas y proyectos a cargo del Área de Gestión de Desarrollo Local del Fondo de Desarrollo Local de Kennedy. 2. Organizar los temas de planeación al Área de Gestión de Desarrollo Local en la formulación, seguimiento y control de los componentes de los proyectos del Plan de Desarrollo Local.
3. Acompañar al Área de Gestión para el Desarrollo Local en las etapas precontractual, contractual y poscontractual de los proyectos del Plan de Desarrollo Local que le sean asignados, con base en los lineamientos de los sectores y el reparto entre los diferentes profesionales y en el Sistema de Información- SEGPLAN. 4. Acompañar al Área de Gestión para el Desarrollo Local en el manejo y asistencia a los espacios de coordinación institucional que le sean asignados, con los sectores del Plan de Desarrollo Local para el apoyo a la formulación, seguimiento y control de los mismos tanto en la parte técnica como de ejecución presupuestal. 5. Realizar el seguimiento al cumplimiento de las acciones contenidas en el Plan de Mejoramiento Institucional a través del análisis de la información reportada, con el propósito de verficar las evidencias y determinar su avance.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Apoyar al Alcalde Local en la identificación y ejecución de las acciones necesarias para la implementación, desarrollo y cumplimiento del Plan de Desarrollo Local. 9. Asistir a las sesiones de discusión y seguimiento al Plan de Desarrollo Local que se adelanten en la Junta Administradora Local, y demás instancias de participación que requiera la Alcaldía Local. 10. Acompañar la coordinación de la realización de los Encuentros ciudadanos junto con los demás profesionales de participación y planeación de la Alcaldía Local. 11. Articular la implementación, análisis y seguimiento  de  los  Presupuestos  Participativos  adelantados  en  la  Localidad.  12.Apoyar con el desarrollo de acciones de articulación de la planeación local con la oferta institucional distrital y Nacional. 13. Participar en las instancias locales de coordinación de la acción distrital en la localidad, cuando estas sean convocadas. 14. Dar respuesta a los derechos de petición que le sean asignados. 15. Mantener el archivo de gestión a su cargo acorde con las normas archivísticas y las tablas de retención documental, así como los sistemas de la entidad que requieran actualizaciones periódicas de acuerdo a las indicaciones de su supervisor. 16. Acudir a las reuniones que sean programadas por la supervisión o el apoyo a la supervisión. 17. Presentar los informes mensuales de seguimiento al cumplimiento de sus actividades contractuales. 18. Presentar informe final de ejecución del contrato. 19. Las demás que sean inherentes al objeto contractual y  sean solicitadas por el supervisor del contrato. 20.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</si>
  <si>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CPS-067-2020</t>
  </si>
  <si>
    <t>NO UTILIZADO.</t>
  </si>
  <si>
    <t>FDLK-CD-67-2020</t>
  </si>
  <si>
    <t>CPS-068-2020</t>
  </si>
  <si>
    <t>EDGAR DAVID ARCINIEGAS SANTAMARÍA</t>
  </si>
  <si>
    <t>FDLK-CD-68-2020</t>
  </si>
  <si>
    <t>https://community.secop.gov.co/Public/Tendering/OpportunityDetail/Index?noticeUID=CO1.NTC.1262712&amp;isFromPublicArea=True&amp;isModal=False</t>
  </si>
  <si>
    <t>PRESTAR LOS SERVICIOS PROFESIONALES ESPECIALIZADOS A LA ALCALDÍA LOCAL DE KENNEDY EN MATERIA JURÍDICA, EN APOYO DE LA REVISIÓN Y CONCEPTO DE LOS ASUNTOS JURÍDICOS QUE SE REQUIERAN POR PARTE DEL DESPACHO DE LA ALCALDESA LOCAL</t>
  </si>
  <si>
    <t xml:space="preserve">1. Apoyar con la revisión de las actuaciones de orden jurídico o implementación de planes de contingencia a desarrollarse por la Alcaldía Local, que tengan lugar con ocasión de la declaratoria del Estado de Emergencia Social, decretado por  el  Gobierno Nacional y de Calamidad Pública decretada por la Administración Distrital. 2. Acompañar a la Alcaldesa Local en la estructuración y verificación de contenidos de las respuestas que son proyectadas y remitidas para firma del Alcalde Local, relacionadas con acciones de tutela, derechos de petición y respuestas a la ciudadanía,  que sean solicitadas directamente por el Alcalde Local. 3. Apoyar a la Alcaldesa Local, en la revisión y conceptualización oportuna de las proyecciones de respuestas,  frente a solicitudes y requerimientos de los diferentes entes  de control, el Concejo de Bogotá o en materia penal, cuando corresponda y sea requerido por la Alcaldesa Local. 4. Apoyar a la Alcaldesa Local,  fungiendo como enlace para una adecuada articulación de su despacho, con los diferentes profesionales de todas las áreas que hacen parte de la Alcaldía Local, especialmente en los diferentes aspectos jurídicos que sean requeridos por éste. 5. Realizar el acompañamiento en las diferentes reuniones o comités cuando lo requiera la Alcaldesa Local, en lo relacionado con los temas jurídicos que involucren a la Alcaldía Local. 6. Revisar las comunicaciones externas en materia jurídica y demás información proyectada y dirigida a la opinión pública y medios de comunicación en general, relativa a las actuaciones y logros de la Alcaldesa Local, y demás funcionarios de la Alcaldía Local. 7. Proyectar, revisar y conceptuar sobre todos los asuntos que de manera expresa le sean requeridos por la Alcaldesa Local. 8. Asistir a las reuniones que se adelanten en las diferentes entidades distritales, así como las que se realicen en la Alcaldía Local, cuando así lo solicite el Supervisor del contrato. 9. Guardar estricta reserva y confidencialidad sobre los asuntos y documentos que conozca en desarrollo de sus funciones. 10. Presentar los informes mensuales de seguimiento al cumplimiento de sus actividades contractuales. 11. Presentar informe final de la ejecución del contrato. 12. Las demás que sean inherentes a la naturaleza del objeto contractual. 13.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</si>
  <si>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CPS-069-2020</t>
  </si>
  <si>
    <t>MARIA NATHALYA DELGADO MUÑOZ</t>
  </si>
  <si>
    <t>FDLK-CD-69-2020</t>
  </si>
  <si>
    <t>https://community.secop.gov.co/Public/Tendering/OpportunityDetail/Index?noticeUID=CO1.NTC.1258125&amp;isFromPublicArea=True&amp;isModal=False</t>
  </si>
  <si>
    <t>“PRESTAR SUS SERVICIOS PROFESIONALES PARA APOYAR AL ÁREA DE GESTIÓN DE DESARROLLO LOCAL DEL FONDO DE DESARROLLO LOCAL DE KENNEDY EN LOS PROCESOS DE FORMULACIÓN y SEGUIMIENTO DE LOS PLANES PROGRAMAS Y PROYECTOS DEL PLAN DE DESARROLLO LOCAL”.</t>
  </si>
  <si>
    <t xml:space="preserve">1. Verificar junto con el Alcalde Local las acciones necesarias para la implementación, desarrollo y cumplimiento del Plan de Desarrollo Local. 2. Articular y apoyar las actividades  necesarias para el cumplimiento de las metas del Plan de Desarrollo Local en cuanto a sus objetivos, tiempos y presupuestos previstos. 3. Realizar cada dos meses seguimiento de los proyectos de inversión y/o funcionamiento formulados en la localidad, que le sean asignados para dar cumplimiento al Plan de Desarrollo Local, garantizando que estos estén conforme a los lineamientos establecidos y/o solicitar los respectivos ajustes, de lo anterior deberá dejar constancia mediante informe de seguimiento.4. Realizar el seguimiento y acompañamiento técnico a los profesionales encargados de la ejecución de proyectos en la estructuración de los mismos verificando se ejecuten con forme a los establecido en el Plan de Desarrollo local.
5. Apoyar la labor de formulación, seguimiento y control a los planes realizados para dar cumplimiento a los proyectos de inversión y funcionamiento de la localidad, asignados por el Alcalde Local. 6. Apoyar la articulación de acciones conjuntas para el cumplimiento de las metas del Plan de Desarrollo Local, en armonía con la institucionalidad pública, privada, y académica con incidencia en la Localidad. 7. Coordinar con el equipo de trabajo local la articulación de acciones encaminadas al cumplimiento de las metas del Plan de Desarrollo Local. 8. Apoyar con el desarrollo de acciones de articulación de la planeación local con la oferta institucional distrital y Nacional. 9. Apoyar técnicamente la elaboración y actualización de los documentos que soportan el desarrollo de los procesos de la Alcaldía Local, necesarios para el buen funcionamiento del área, cuando sea requerido – análisis de mercado, análisis del sector. 10. Brindar apoyo al Área de Gestión de Desarrollo Local en la formulación, programación y seguimiento a los indicadores PMR (Producto, Meta, Resultado) de la Entidad, los objetivos y productos institucionales y el seguimiento a la ejecución del presupuesto local, cuando sea requerido. 11. Orientar a las gerencias de los proyectos de inversión, en el ejercicio de anteproyecto de presupuesto para la siguiente vigencia, de acuerdo con los lineamientos establecidos por las Secretarías de Planeación y Hacienda Distrital. 12. Participar en las instancias locales de coordinación de la acción distrital en la localidad, cuando estas sean convocadas. 13. Hacer seguimiento a la ejecución presupuestal con el fin de efectuar recomendaciones al Alcalde Local. 14. Realizar labores de apoyo en el cargue al sistema SIPSE de los procesos que le sean asignados. 15. Apoyar el seguimiento y supervisión a los contratos que sean convenidos desde el Fondo de Desarrollo Local, así como realizarlas solicitudes y recomendaciones relacionadas con el cumplimiento del objeto de los mismos.16. Realizar labores de apoyo en el cargue al sistema SIPSE de los procesos que le sean asignados. 17. Realizar las actividades necesarias para hacer seguimiento y dar trámite a la liquidación de los contratos suscritos por el Fondo de Desarrollo local cuya temática se encuentre relacionada con el objeto de su contrato. 18. Apoyar la estructuración del componente técnico de los procesos contractuales de acuerdo con las actividades de su contrato e intervenir en proceso de evaluación de propuestas cuando se le designe. 19. Apoyar la elaboración del informe final de supervisión para último pago y de los demás informes de supervisión relacionados con el objeto del contrato, requeridos por la entidad, de conformidad con lo establecido en el manual de supervisión e interventoría de la Secretaría Distrital de Gobierno. 20. Dar respuesta de manera oportuna a los derechos de petición que le sean asignados, dentro de los términos establecidos por la ley. 21. Mantener el archivo de gestión a su cargo acorde con las normas archivísticas y las tablas de retención documental,
así como los sistemas de la entidad que requieran actualizaciones periódicas de acuerdo a las indicaciones de su supervisor. 22. Acudir a las reuniones que sean programadas por la supervisión o el apoyo a la supervisión. 23. Presentar los informes mensuales de seguimiento al cumplimiento de sus actividades contractuales. 24. Las demás que sean inherentes al objeto contractual y sean solicitadas por el supervisor del contrato. 25.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</si>
  <si>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CPS-070-2020</t>
  </si>
  <si>
    <t>KARLA MACHADO PEREZ</t>
  </si>
  <si>
    <t>FDLK-CD-70-2020</t>
  </si>
  <si>
    <t>https://community.secop.gov.co/Public/Tendering/OpportunityDetail/Index?noticeUID=CO1.NTC.1258227&amp;isFromPublicArea=True&amp;isModal=False</t>
  </si>
  <si>
    <t>PRESTAR SERVICIOS PROFESIONALES A LA ALCALDÍA LOCAL DE KENNEDY PARA APOYAR LA IMPLEMENTACIÓN DE LAS ESTRATEGÍAS, INICIATIVAS Y PROGRAMAS PARA LA FORMULACIÓN DEL PLAN DE DESARROLLO DISTRITAL 2021-2024 QUE APRUEBE EL CONCEJO DISTRITAL Y EL NUEVO PLAN DE DESARROLLO LOCAL VIGENCIA 2021-2024</t>
  </si>
  <si>
    <t xml:space="preserve">1. Acompañar las estrategias de comunicación para el territorio local articulando iniciativas, programas, procesos, herramientas y tecnologías, plan de entrenamiento, gestión del cambio y planes de comunicación interno y externo. 2. Apoyar la implementación local de estrategias de transformación digital y gestión de TIC  para  un territorio inteligente. 3. Apoyar, facilitar o gestionar las herramientas y desarrollo de procesos de presupuesto participativo. 4. Apoyar el desarrollo de iniciativas de comunicación bidireccional a través de espacios presenciales y virtuales, para presentar el estado de las cuentas, las inversiones, los proyectos, informaciones de interés de la comunidad. 5. Promover e implementar programas de transformación cultural relacionados con  el autocuidado, estilos de vida sostenible, cuidado del medio ambiente, prevención de violencia intrafamiliar y de género. 6. Apoyar con la implementación de programas de plataformas de trabajo colaborativo que integren arte y cultura con tecnología y transformación social para generar nuevas formas de ingresos para los jóvenes de la localidad. 7. Acompañar la construcción del Plan de Desarrollo Local 2021-2024. 8. Acompañar la realización de los Encuentros Ciudadanos. 9. Acompañar la realización de los Presupuestos Participativos de la Localidad. 10. Presentar los informes mensuales de seguimiento al cumplimiento de sus actividades contractuales. 11. Presentar informe final de la ejecución del contrato. 12. Las demás que sean inherentes a naturaleza del objeto contractual. 13. Participar de las sesiones de discusión y seguimiento al Plan de Desarrollo Local que se adelanten en la Junta Administradora Local, y demás instancias de participación que requiera la Alcaldía Local. 14. Las demás que sean inherentes al objeto contractual y sean solicitadas por el supervisor del contrato. 15.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</si>
  <si>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CPS-071-2020</t>
  </si>
  <si>
    <t>CAMILA ANDREA DALEMAN VARGAS</t>
  </si>
  <si>
    <t>FDLK-CD-71-2020</t>
  </si>
  <si>
    <t>https://community.secop.gov.co/Public/Tendering/OpportunityDetail/Index?noticeUID=CO1.NTC.1257959&amp;isFromPublicArea=True&amp;isModal=False</t>
  </si>
  <si>
    <t>“PRESTAR LOS SERVICIOS PROFESIONALES A LA ALCALDÍA LOCAL DE KENNEDY EN EL DESARROLLO DE ACTIVIDADES Y TRAMITES ADMINISTRATIVOS RELACIONADOS CON LA PLANEACIÓN Y ESTRUCTURACIÓN DEL PROYECTOS DE INVERSIÓN Y FUNCIONAMIENTO,
NECESARIOS EN EL ÁREA DE GESTIÓN DE DESARROLLO LOCAL PARA DAR ALCANCE A LAS METAS ESTABLECIDAS EN EL PLAN DE DESARROLLO LOCAL DE KENNEDY VIGENTE”</t>
  </si>
  <si>
    <t>1. Verificar junto con el Alcalde Local las acciones necesarias para la implementación, desarrollo y cumplimiento del Plan de Desarrollo Local. 2. Articular y apoyar las actividades necesarias para el cumplimiento de las metas del Plan de Desarrollo Local en cuanto a sus objetivos, tiempos y presupuestos previstos. 3. Realizar cada dos meses revisión y seguimiento de los proyectos de inversión y/o funcionamiento formulados en la localidad, que le sean asignados para dar cumplimiento al Plan de Desarrollo Local, garantizando que estos estén conforme a los lineamientos establecidos y/o solicitar los respectivos ajustes, de lo anterior deberá dejar constancia mediante informe de seguimiento. 4. Apoyar la labor de formulación, seguimiento y control a los planes realizados para dar cumplimiento a los proyectos de inversión y funcionamiento de la localidad, asignados por el Alcalde Local. 5. Participar en la realización de los procesos pre-contractuales, estudios previos, análisis del sector, análisis de mercado, anexos técnicos, a que haya lugar, para la ejecución de los diferentes proyectos asignados para dar cumplimiento a las metas del Plan de Desarrollo, de acuerdo al Plan Anual de Adquisiciones contemplado para la vigencia, dejando constancia mensual de esto a través de una matriz de estado y avances de cada uno de ellos. 6. Apoyar técnicamente la elaboración y actualización de los documentos que soportan el desarrollo de los procesos de la Alcaldía Local, necesarios para el buen funcionamiento del área, cuando sea requerido – análisis de mercado, análisis del sector. 7. Brindar apoyo al Área de Gestión de Desarrollo Local en la formulación, programación y seguimiento a los indicadores PMR (Producto, Meta, Resultado) de la Entidad, los objetivos y productos institucionales y el seguimiento a la ejecución del presupuesto local, cuando sea requerido. 8. Orientar a las gerencias de los proyectos de inversión, en el ejercicio de anteproyecto de presupuesto para la siguiente vigencia, de acuerdo con los lineamientos establecidos por las Secretarías de Planeación y Hacienda Distrital. 9. Apoyar el seguimiento y supervisión a los contratos que sean convenidos desde el Fondo de Desarrollo Local, así como realizarlas solicitudes y recomendaciones relacionadas con el cumplimiento del objeto de los mismos. 10. Realizar labores de apoyo en el cargue al sistema SIPSE de los procesos que le sean asignados.11. Realizar las actividades necesarias para hacer seguimiento y dar trámite a la liquidación de los contratos suscritos por el Fondo de Desarrollo local cuya temática se encuentre relacionada con el objeto de su contrato. 12. Apoyar la estructuración del componente técnico de los procesos contractuales de acuerdo con las actividades de su contrato e intervenir en proceso de evaluación de propuestas cuando se le designe. 13. Apoyar la elaboración del informe final de supervisión para último pago y de los demás informes de supervisión relacionados con el objeto del contrato, requeridos por la entidad, de conformidad con lo establecido en el manual de supervisión e interventoría de la Secretaría Distrital de Gobierno. 14. Dar respuesta de manera oportuna a los derechos de petición que le sean asignados, dentro de los términos establecidos por la ley. 15. Mantener el archivo de gestión a su cargo acorde con las normas archivísticas y las tablas de retención documental, así como los sistemas de la entidad que requieran actualizaciones periódicas de acuerdo a las indicaciones de su supervisor. 16. Acudir a las reuniones que sean programadas por la supervisión o el apoyo a la supervisión. 17. Presentar los informes mensuales de seguimiento al cumplimiento de sus actividades contractuales. 18. Presentar informe final de ejecución del contrato. 19. Las demás que sean inherentes al objeto contractual y sean solicitadas por el supervisor del contrato. 20.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</si>
  <si>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CPS-072-2020</t>
  </si>
  <si>
    <t>JAMES DUARTE SILVA</t>
  </si>
  <si>
    <t>FDLK-CD-72-2020</t>
  </si>
  <si>
    <t>https://community.secop.gov.co/Public/Tendering/OpportunityDetail/Index?noticeUID=CO1.NTC.1258589&amp;isFromPublicArea=True&amp;isModal=False</t>
  </si>
  <si>
    <t>“PRESTAR APOYO EN LOS PROCESOS PARA LA ADMINISTRACIÓN DE BIENES DE PROPIEDAD DEL FONDO DE DESARROLLO LOCAL DE KENNEDY Y DE LOS QUE SEAN ASIGNADOS POR LA SECRETARÍA DE GOBIERNO DE ACUERDO A LOS PROCESOS Y PROCEDIMIENTOS ESTABLECIDOS”.</t>
  </si>
  <si>
    <t>1. Organizar, programar y ejecutar actividades administrativas, apoyando los procedimientos para el recibo y entrega de elementos, digitación, elaboración y actualización de documento físico y en medio magnético en el almacén. 2. Actualización y seguimiento de inventarios a cargo o propiedad del Fondo de Desarrollo Local de Kennedy asignados a contratistas y terceros en los distintos grupos que lo conforman. 3. Seguimiento y programación del parque automotor de acuerdo a las necesidades de funcionarios para el cumplimiento de las obligaciones contractuales, el cual incluye programación de mantenimiento de los vehículos y control de combustible. 4. Prestar apoyo para el cumplimiento y desarrollo de los procesos, planes y programas, de acuerdo a las tareas específicas atribuibles a sus funciones, relacionadas con la implementación del Nuevo Marco Normativo y desarrollo de los procesos, planes y programas a ejecutar por parte de la Alcaldía Local de Kennedy, lo anterior, en ejecución del Plan de Desarrollo. 5. Organizar todos los bienes que sean dados de baja por inservibles u obsoletos, tanto física como documentalmente para presentar en los comités de inventario del FDLK. 6. Apoyar en la toma física y actualización de inventarios de acuerdo a los procedimientos establecidos en el manual de procedimientos administrativos y contables para el manejo y control de los bienes en la Entidades de Gobierno Distritales y manual de política de operación contable de la Secretaría de Gobierno. 7. Atender al personal de planta y contratistas de todas dependencias, para el suministro de elementos de papelería, útiles de escritorio e insumos para impresión conforme a las actividades necesarias y relacionadas con el cargo. 8. Realizar la verificación de los elementos para ingreso a Almacén de proyectos de inversión y de funcionamiento de la entidad l. 9. Proyectar documentos relacionados con el área de almacén dando respuesta oportuna a los radicados efectuados por entes de control y la comunidad en general. 10. Mantener control sobre la digitalización de los documentos definidos por el área de almacén como parte de la implementación del programa de cero papeles para evitar la duplicidad de documentos. 11.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12. Apoyar la respuesta oportuna a las diferentes quejas, peticiones, reclamos, derechos de petición y solicitudes de información, realizadas por los entes de control, entidades públicas y de la comunidad, dentro de los términos señalados legalmente. 13. Prestar apoyo a las actividades de la Alcaldía Local de Kennedy en los planes de contingencia en las áreas que se requiera según la designación del Alcalde Local. 14.  Apoyar la implementación y ejecución de la política ambiental a los programas de uso eficiente del agua y energía, gestión integral de residuos, consumo sostenible y de implementación de prácticas sostenibles en la Alcaldía Local de Kennedy. 15.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16.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17. Todo lo demás que se derive de la naturaleza del Contrato y se requieran por el Fondo de Desarrollo Local de Kennedy. 18.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</si>
  <si>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CPS-073-2020</t>
  </si>
  <si>
    <t>MILENA ARDILA VEGA</t>
  </si>
  <si>
    <t>FDLK-CD-73-2020</t>
  </si>
  <si>
    <t>https://community.secop.gov.co/Public/Tendering/OpportunityDetail/Index?noticeUID=CO1.NTC.1267461&amp;isFromPublicArea=True&amp;isModal=False</t>
  </si>
  <si>
    <t>“PRESTAR LOS SERVICIOS PROFESIONALES A LA ALCALDÍA LOCAL DE KENNEDY EN EL DESARROLLO DE ACTIVIDADES Y TRAMITES ADMINISTRATIVOS RELACIONADOS CON LA PLANEACIÓN Y ESTRUCTURACIÓN DEL PROYECTOS DE INVERSIÓN Y FUNCIONAMIENTO, NECESARIOS EN EL ÁREA DE GESTIÓN DE DESARROLLO LOCAL PARA DAR ALCANCE A LAS METAS ESTABLECIDAS EN EL PLAN DE DESARROLLO LOCAL DE KENNEDY Y LAS NECESIDADES DE FUNCIONAMIENTO”</t>
  </si>
  <si>
    <t xml:space="preserve">1. Verificar junto con el Alcalde Local las acciones necesarias para la implementación, desarrollo y cumplimiento del Plan de Desarrollo Local. 2. Articular y apoyar las actividades necesarias para el cumplimiento de las metas del Plan de Desarrollo Local en cuanto a sus objetivos, tiempos y presupuestos previstos. 3. Realizar cada dos meses revisión y seguimiento de los proyectos de inversión y/o funcionamiento formulados en la localidad, que le sean asignados para dar cumplimiento al Plan de Desarrollo Local, garantizando que estos estén conforme a los lineamientos establecidos y/o solicitar los respectivos ajustes, de lo anterior deberá dejar constancia mediante informe de seguimiento. 4. Apoyar la labor de formulación, seguimiento y control a los planes realizados para dar cumplimiento a los proyectos de inversión y funcionamiento de la localidad, asignados por el Alcalde Local. 5. Acompañar el seguimiento y acompañamiento técnico a los profesionales encargados de la ejecución de proyectos en la estructuración de los mismos verificando se ejecuten con forme a los establecido en el Plan de Desarrollo local. 6. Acompañar la formulación y construcción del Plan de Desarrollo local 2021- 2024. 7. Participar en la realización de los procesos pre-contractuales, estudios previos, análisis del sector, análisis de mercado, anexos técnicos, a que haya lugar, para la ejecución de los diferentes proyectos asignados para dar cumplimiento a las metas del Plan de Desarrollo, de acuerdo al Plan Anual de Adquisiciones contemplado para la vigencia, dejando constancia mensual de esto a través de una matriz de estado y avances de cada uno de ellos. 8. Apoyar técnicamente la elaboración y actualización de los documentos que soportan el desarrollo de los procesos de la Alcaldía Local, necesarios para el buen funcionamiento del área, cuando sea requerido – análisis de mercado, análisis del sector. 9. Brindar apoyo al Área de Gestión de Desarrollo Local en la formulación, programación y seguimiento a los indicadores PMR (Producto, Meta, Resultado) de la Entidad, los objetivos y productos institucionales y el seguimiento a la ejecución del presupuesto local, cuando sea requerido. 10. Orientar a las gerencias de los proyectos de inversión, en el ejercicio de anteproyecto de presupuesto para la siguiente vigencia, de acuerdo con los lineamientos establecidos por las Secretarías de Planeación y Hacienda Distrital. 11. Apoyar el seguimiento y supervisión a los contratos que sean convenidos desde el Fondo de Desarrollo Local, así como realizarlas solicitudes y recomendaciones relacionadas con el cumplimiento del objeto de los mismos. 12.  Realizar labores de apoyo en el cargue al sistema SIPSE de los procesos que le sean asignados. 13. Realizar las actividades necesarias para hacer seguimiento y dar trámite a la liquidación de los contratos suscritos por el Fondo de Desarrollo local cuya temática se encuentre relacionada con el objeto de su contrato. 14. Apoyar la estructuración del componente técnico de los procesos contractuales de acuerdo con las actividades de su contrato e intervenir en proceso de evaluación de propuestas cuando se le designe. 15. Apoyar la elaboración del informe final de supervisión para último pago y de los demás informes de supervisión relacionados con el objeto del contrato, requeridos por la entidad, de conformidad con lo establecido en el manual de supervisión e interventoría de la Secretaría Distrital de Gobierno. 16. Dar respuesta de manera oportuna a los derechos de petición que le sean asignados, dentro de los términos establecidos por la ley. 17. Mantener el archivo de gestión a su cargo acorde con las normas archivísticas y las tablas de retención documental, así como los sistemas de la entidad que requieran actualizaciones periódicas de acuerdo a las indicaciones de su supervisor. 18. Acudir a las reuniones que sean programadas por la supervisión o el apoyo a la supervisión. 19. Presentar los informes mensuales de seguimiento al cumplimiento de sus actividades contractuales. 20. Presentar informe final de ejecución del contrato. 21. Las demás que sean inherentes al objeto contractual y sean solicitadas por el supervisor del contrato. 22.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</si>
  <si>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CPS-74-2020</t>
  </si>
  <si>
    <t>UNIÓN TEMPORAL MANTENIMIENTO AUTOMOTOR</t>
  </si>
  <si>
    <t>901.187.302-0</t>
  </si>
  <si>
    <t>HERNANDO BULLA ORJUELA</t>
  </si>
  <si>
    <t>INVERSIONES EL NORTE SAS NI 900.710.493-9 (50%)/ HERNANDO BULLA ORJUELA CE 4831  (50%)</t>
  </si>
  <si>
    <t xml:space="preserve">FDLK-SAMC-1-2020 
</t>
  </si>
  <si>
    <t>https://community.secop.gov.co/Public/Tendering/OpportunityDetail/Index?noticeUID=CO1.NTC.1231159&amp;isFromPublicArea=True&amp;isModal=False</t>
  </si>
  <si>
    <t>CONTRATAR A MONTO AGOTABLE EL MANTENIMIENTO PREVENTIVO Y CORRECTIVO CON SUMINISTRO DE REPUESTOS Y ACCESORIOS NUEVOS, GENUINOS Y ORIGINALES PARA LOS VEHÍCULOS LIVIANOS, DEL FONDO DE DESARROLLO LOCAL DE KENNEDY.</t>
  </si>
  <si>
    <t>3/1363</t>
  </si>
  <si>
    <t>Servicios de publicidad y el suministro o tiempo publicitario/Fortalecimiento de la gestión local y de las acciones de vigilancia y control</t>
  </si>
  <si>
    <t xml:space="preserve">1. Realizar un diagnóstico inicial, sin costo, sobre las condiciones técnicas y de uso en las que se encuentran los vehículos que componen el parque automotor del Fondo de Desarrollo Local de Kennedy, previo al inicio de la prestación del servicio. 2. Entregar al Supervisor del contrato el cronograma propuesto de mantenimiento preventivo sugerido por el fabricante y de acuerdo con el diagnóstico inicial y kilometraje para cada uno de los vehículos del parque automotor a cargo del Fondo de Desarrollo Local de Kennedy. 3. El contratista debe presentar su plan de riesgos, indicando el análisis de los posibles riesgos físicos, eléctricos, mecánicos, biológicos y psicosociales; las medidas preventivas que se deben tomar y elementos de seguridad que se deben usar. 4. Proporcionar un servicio de mantenimiento preventivo por cada 5000 KM de recorrido o en su defecto, cada 6 Meses a los vehículos que componen el parque automotor del Fondo de Desarrollo Local de Kennedy,  de acuerdo con las solicitudes del supervisor. 5.  Obtener previamente la autorización escrita del supervisor para la realización de la reparación o reemplazo de un repuesto.
6. Realizar las reparaciones con la herramienta y el equipo especializado para  cada servicio requerido, de conformidad con las especificaciones técnicas y la oferta presentada. 7. Mantener durante la ejecución del contrato las herramientas y equipos con certificaciones de calibración vigentes y cumpliendo con el programa de su respectivo mantenimiento y cuidado. 8. Realizar el mantenimiento correctivo en instalaciones que cumplan con las normas de seguridad industrial y de calidad propias de cada tipo de servicio a realizar. 9. Suministrar los repuestos de marca nuevos y originales que requieran los vehículos para llevar a cabo el mantenimiento correctivo necesario, adicionalmente deberá especificar por factura la relación de repuestos cambiados, en la reparación realizada, indicando la placa de cada vehículo y la factura a la cual corresponden los repuestos, documentos que deberán ser allegados con la presentación de la cuenta mensual. 10. Entregar
contramarcados los repuestos en la medida que estos los permitan, para efectos de control de garantía. 11. Informar al supervisor sobre cualquier irregularidad que advierta en el desarrollo del cumplimiento del objeto del contrato. 12. Presentar por escrito una cotización o diagnóstico adicional, cuando en el taller se determine que el vehículo requiere reparaciones adicionales a las descritas en la cotización o diagnóstico, especificando las actividades que se deban realizar, los repuestos e insumos que sean necesarios y el presupuesto correspondiente para aprobación por parte del supervisor o interventor del FONDO. El supervisor del Fondo o interventor contratado deberá previa a la aprobación de reparación adicional, realizar mínimo tres cotizaciones de mercado, en caso de que la cotización del contratista supere el valor promedio de cotizaciones de mercado, la misma será rechazada y el contratista quedará obligado a cumplir la actividad por el valor promedio de las cotizaciones efectuadas por los representantes de la Entidad. (Todos los repuestos deben ser originales). 13. Elaborar y suscribir el acta de recibo a satisfacción de los trabajos realizados, una vez reparado el vehículo, por parte del conductor responsable del vehículo, el Jefe de Taller y el supervisor o interventor del FONDO. En dicha acta se deberá incluir la siguiente información: Placa, fecha de ingreso al taller, fecha de entrega del vehículo reparado, kilometraje, relación discriminada de los trabajos realizados y los repuestos o insumos cambiados, y se deberá entregar una copia al conductor y adjuntar una a la factura. 14. Facturar el precio por concepto de mano de obra consistirá en el valor especificado en la oferta para la mano de obra realizada. Lo que no esté en la oferta será determinado con el supervisor o interventor contratado, previa verificación de los precios de mercado, de acuerdo con el procedimiento establecido para el caso, en las especificaciones técnicas del estudio previo. 15. Estar dispuesto a prestar el servicio de mantenimiento por lo menos ocho (8) horas al día de lunes a viernes y sábados mínimo cuatro (4) horas; así mismo deberá contar con servicio de grúa y carro taller con disponibilidad en cualquier lugar de la ciudad de Bogotá D.C., las 24 horas del día, los siete (7) días de la semana. 16. Mantener durante la ejecución del contrato los precios ofertados de los repuestos y reparaciones. 17. Llevar una hoja de control (hoja de vida) para cada uno de los vehículos donde consten los servicios y repuestos dados. 18. Brindar el servicio de grúa dentro del perímetro urbano, en el evento de requerir el desplazamiento de una máquina o vehículo fuera de servicio a las instalaciones del taller del contratista, este deberá. 19. Acoger las especificaciones técnicas del fabricante de los vehículos a los trabajos a realizar. 20. Responder por todo daño que se ocasione al vehículo durante el período de permanencia de este en el (los) taller (es) propuesto (s) por el oferente. 21. Recibir inventariados cada uno de los vehículos entregados y devolverlos de la misma forma al funcionario encargado de recibir el vehículo. 22. Cumplir con las condiciones de almacenamiento temporal de residuos peligrosos (aceites usados, baterías, elementos y/o envases impregnados con aceites usados) anexando Fotografías de las áreas de almacenamiento. 23. Entregar a gestores autorizados los residuos peligrosos (aceites usados, baterías, elementos y/o envases impregnados con aceites usados) y enviar al FDLK copia del manifiesto de recolección, transporte y certificado otorgado por disposición final de residuos peligrosos. 24. Atender las inspecciones ambientales realizadas por el FDLK, permitiendo el recorrido por las instalaciones, realizando entrevistas al personal y obtener registro documental y fotográfico. Anexando el Acta de compromiso avalada por el representante legal de la empresa. 25. Remitir el certificado, por parte de la empresa cuando se realice el reencauche de llantas rin 15” en adelante, en donde garantice el cumplimiento de la NTC 5384 de 2005 y las Resoluciones 481 de 2009 y 230 de 2010, modificadas por la Resolución 2899 de 2011. En caso de no ser posible el reencauche, enviar declaración justificando porque deben instalar llantas nuevas. (Decreto 442 de 2015, Art.13). 26. Dar cumplimiento a las normas ambientales en materia de manejo de vertimientos anexando el registro o permiso vigente emitido por la autoridad ambiental competente. </t>
  </si>
  <si>
    <t>CPS-075-2020</t>
  </si>
  <si>
    <t>ERIKA VENESSA USECHE TRIANA</t>
  </si>
  <si>
    <t>FDLK-CD-75-2020</t>
  </si>
  <si>
    <t>https://community.secop.gov.co/Public/Tendering/OpportunityDetail/Index?noticeUID=CO1.NTC.1263604&amp;isFromPublicArea=True&amp;isModal=False</t>
  </si>
  <si>
    <t xml:space="preserve">	PRESTACIÓN DE SERVICIOS PROFESIONALES A LA ALCALDÍA LOCAL DE KENNEDY APOYANDO LAS ETAPAS PRECONTRACTUAL, CONTRACTUAL Y POSTCONTRACTUAL DE LOS PROYECTOS DE DOTACIÓN DE JARDINES INFANTILES Y PREVENCIÓN DE VIOLENCIA INFANTIL Y PROMOCIÓN DEL BUEN TRATO TENDIENTE A GARANTIZAR EL CUMPLIMIENTO DEL PLAN DE DESARROLLO LOCAL</t>
  </si>
  <si>
    <t xml:space="preserve">1. Apoyar a la oficina de planeación del Área de Gestión para el Desarrollo Local en la formulación, seguimiento y control de los componentes del proyecto 1365 Fortalecimiento Pedagógico y Estructural a Jardines Infantiles y prevención de Violencia Infantil y Promoción del Buen Trato. 2. Apoyar al Área de Gestión para el Desarrollo Local en la elaboración de estructuras de costos y análisis del sector que determinen los requisitos habilitantes de la contratación del proyecto 1365 Fortalecimiento Pedagógico y Estructural a Jardines Infantiles y prevención de Violencia Infantil y Promoción del Buen Trato, de conformidad con la normativa vigente de los proyectos y contratos y/o convenios que adelante el FDLK. 3. Apoyar al despacho del Alcalde Local, en el manejo y asistencia a los espacios institucionales locales, distritales y nacionales acorde a las necesidades del FDLK.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 </t>
  </si>
  <si>
    <t>CPS-076-2020</t>
  </si>
  <si>
    <t>HECTOR JULIO CEDANO MARTINEZ</t>
  </si>
  <si>
    <t>FDLK-CD-76-2020</t>
  </si>
  <si>
    <t>https://community.secop.gov.co/Public/Tendering/OpportunityDetail/Index?noticeUID=CO1.NTC.1263605&amp;isFromPublicArea=True&amp;isModal=False</t>
  </si>
  <si>
    <t>PRESTACIÓN DE SERVICIOS PROFESIONALES A LA ALCALDÍA LOCAL DE KENNEDY, APOYANDO LA FORMULACION Y EJECUCION DE LOS PROCESOS RECREODEPORTIVOS, ARTÍSTICOS Y CULTURALES, TENDIENTE A GARANTIZAR EL CUMPLIMIENTO DEL PLAN DE DESARROLLO LOCAL.</t>
  </si>
  <si>
    <t>1. Apoyar a la oficina de planeación del Área de Gestión para el Desarrollo Local en la formulación, seguimiento y control de los componentes del proyecto 1362 Promoción y Desarrollo Local de La Cultura, La Recreación y el Deporte. 2. Apoyar al Área de Gestión de Desarrollo Local en la elaboración de estructuras de costos y análisis del sector que determinen los requisitos habilitantes de la contratación del proyecto 1362 Promoción y Desarrollo Local de La Cultura, La Recreación y el Deporte, de conformidad con la normativa vigente de los proyectos y contratos y/o convenios que adelante el FDLK. 3. Apoyar al despacho del Alcalde Local, en el manejo y asistencia a los espacios institucionales locales, distritales y nacionales acorde a las necesidades del FDLK.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t>
  </si>
  <si>
    <t>CPS-077-2020</t>
  </si>
  <si>
    <t>AYDEE MILENA SARMIENTO ORTIZ</t>
  </si>
  <si>
    <t>FDLK-CD-77-2020</t>
  </si>
  <si>
    <t>https://community.secop.gov.co/Public/Tendering/OpportunityDetail/Index?noticeUID=CO1.NTC.1264105&amp;isFromPublicArea=True&amp;isModal=False</t>
  </si>
  <si>
    <t>PRESTAR LOS SERVICIOS PROFESIONALES ESPECIALIZADOS PARA EL SEGUIMIENTO ADMINISTRATIVO Y FINANCIERO DEL ÁREA DE GESTIÓN DE DESARROLLO LOCAL.</t>
  </si>
  <si>
    <t xml:space="preserve">1. Apoyar los trámites administrativos relacionados con el área de gestión de desarrollo local de Kennedy, para el fortalecimiento de la gestión pública y la función administrativa del nivel local, entregando los conceptos, estudios, análisis, estrategias, recomendaciones e informes que sean solicitados por el supervisor o el Alcalde. 2. Realizar el seguimiento al cumplimiento del Plan Anual de Adquisiciones, verificando la realización de acciones en las etapas previas a la aprobación de la contratación por parte de los responsables, generar las alertas oportunas para el inicio de acciones. 3. Servir de enlace entre las áreas de Alcaldía Local y el Despacho de la Alcalde para determinar los lineamientos a seguir en los procesos de entrega de información a entidades de control y verificar el cumplimiento de los términos de los mismos.
4. Brindar soporte en la atención de los asuntos contables y financieros del fondo, en los cuales se le requiera de acuerdo a su campo de conocimiento. 5. Realizar el apoyo a la supervisión que se le asignen, dando cumplimiento a la Ley 1474 de 2011 y demás normatividad existente vigente aplicable. 6. Realizar la verificación técnica, administrativa y financiera de aquellos contratos de vigencias anteriores que se encuentren en proceso de terminación para su respectiva liquidación. 7. Realizar el seguimiento financiero al presupuesto de gastos de funcionamiento y de inversión del FDLK. 8. Apoyar la estructuración del componente financiero de los procesos contractuales de acuerdo con las actividades de su contrato e intervenir en proceso de evaluación de propuestas cuando se le designe. 9. Asistir a las reuniones, comités de contratación, capacitaciones, comités de seguimiento entre otros y hacer parte de los comités que le delegue la Alcaldesa Local. 10. Dar respuesta de forma y de fondo cuando se requiera a las diferentes solicitudes, derechos de petición y requerimientos en los tiempos establecidos por la Ley realizados por los diferentes órganos de control y comunidad en general. 11.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12. Apoyar la programación de PAC dando cumplimiento al Manual de Procesos y Procedimientos para tal fin. 13. Hacer seguimiento a la ejecución del PAC dando cumplimiento al Manual de Procesos y Procedimientos para tal fin. 14. Entregar de manera mensual la información documental (Estudios previos, anexo técnico, estudios de mercado y demás que correspondan) de los procesos o proyectos asignados por el despacho.
15. Las demás que demande la administración local que corresponda a la naturaleza del contrato y que sean necesarias para la consecución del fin del objeto contractual. 16. Las demás que sean inherentes al objeto contractual y sean solicitadas por el supervisor del contrato.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</si>
  <si>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CPS-078-2020</t>
  </si>
  <si>
    <t>JENIFFER PAOLA MAYORGA SARAZA</t>
  </si>
  <si>
    <t>FDLK-CD-78-2020</t>
  </si>
  <si>
    <t>https://community.secop.gov.co/Public/Tendering/OpportunityDetail/Index?noticeUID=CO1.NTC.1268185&amp;isFromPublicArea=True&amp;isModal=False</t>
  </si>
  <si>
    <t>“PRESTACIÓN DE SERVICIOS PROFESIONALES A LA ALCALDÍA LOCAL DE KENNEDY COORDINANDO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</si>
  <si>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 xml:space="preserve">1. Coordinar la implementación de la Política Publica de Mujeres y Equidad de género, a nivel local. 2. Elaborar el diagnostico, formulación y aprobación de planes, programas, proyectos, presupuestos y actividades de gestión pública en las localidades, con el propósito de garantizar la transversalidad del enfoque de género, de derechos de las mujeres y diferencial de acuerdo con la Política Publica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Secretaría Distrital de la Mujer. 6. Orientar y liderar la construcción de acciones locales encaminadas a visibilizar los derechos de las mujeres en sus diferencias y diversidad. 7. Las demás que sean inherentes al objeto contractual, que se encuentren en la normatividad vigente o que sean solicitadas por el supervisor del contrato. </t>
  </si>
  <si>
    <t>LICITACION PUBLICA</t>
  </si>
  <si>
    <t>CPS-79-2020</t>
  </si>
  <si>
    <t>COOPERATIVA DE VIGILANCIA Y SERVICIOS DE BUCARAMANGA CTA - COOVIAM CTA</t>
  </si>
  <si>
    <t>804.000.353–1</t>
  </si>
  <si>
    <t>JULIANA MARCELA LUNA CHAVEZ</t>
  </si>
  <si>
    <t>52.789.684</t>
  </si>
  <si>
    <t xml:space="preserve">FDLK-LP-1-2020 </t>
  </si>
  <si>
    <t>https://community.secop.gov.co/Public/Tendering/OpportunityDetail/Index?noticeUID=CO1.NTC.1222626&amp;isFromPublicArea=True&amp;isModal=False</t>
  </si>
  <si>
    <t>PRESTACION DEL SERVICIO DE VIGILANCIA, GUARDA, CUSTODIA, MONITOREO DE ALARMAS Y SEGURIDAD PRIVADA CON ARMAS Y/O SIN ARMAS: MEDIOS TECNOLOGICOS Y CONTROL DE ACCESO PARA LOS/AS USUARIOS / AS, FUNCIONARIOS/ AS, CONTRATISTAS Y PERSONAS EN GENERAL MEDIANTE EL ESTABLECIMIENTO DE CONTROL DE INGRESO Y SALIDA DE LAS INSTALACIONES DE LA ENTIDAD, Y PARA LOS BIENES MUEBLES E INMUEBLES EN LOS CUALES SE DESARROLLE LA MISIONALIDAD DE LA ALCALDIA LOCAL DE KENNEDY Y DE TODOS AQUELLOS POR LOS CUALES LLEGASE A SER</t>
  </si>
  <si>
    <t>005/1363</t>
  </si>
  <si>
    <t>Serivios de proteccion (guardas de seguridad) // Fortalecimiento de la gestión local y de las acciones de vigilancia y control</t>
  </si>
  <si>
    <t xml:space="preserve">1. Garantizar y responder por la seguridad de los bienes muebles e inmuebles y del personal que labora en las dependencias de la ALCALDÍA LOCAL DE KENNEDY -FONDO DE DESARROLLO LOCAL DE KENNEDY D.C., JUNTA ADMINISTRADORA LOCAL Y LA BODEGA DEL FONDO DE DESARROLLO LOCAL DE KENNEDY, Y TODOS AQUELLOS POR LOS QUE EL FONDO ES LEGALMENTE RESPONSABLE O QUE ESTAN BAJO SU CUSTODIA objeto
del contrato. 2. Efectuar el traslado, Instalación puesta en marcha y funcionamiento óptimo de los equipos e implementos ofertados en la propuesta, a la firma del Acta de Inicio y suscribir de manera conjunta con el supervisor un acta donde conste la fecha, el lugar, la cantidad, especificaciones, estado, marca, elementos, referencia y componentes de cada uno de los equipos instalados y entregados al Fondo para operar los medios telefónicos. Será responsabilidad del contratista cubrir el transporte para el traslado de los equipos desde y hasta cada una de las sedes que se requiera para su instalación y retiro. 3. Requisar a toda persona y verificar el contenido de todo paquete que entre y salga de las dependencias de la entidad.4. Brindar apoyo a la ALCALDÍA LOCAL DE KENNEDY -FONDO DE DESARROLLO LOCAL DE KENNEDY, en materia de seguridad de los predios y dependencias donde se preste el servicio, efectuando los estudios de seguridad en un plazo no mayor a 30 días calendario, a partir de la fecha de inicio del mismo, e informando por escrito las sugerencias y recomendaciones que considere pertinentes tanto al supervisor del contrato, como a los representantes de la Entidad en cada uno de los puestos. 5. Rotar a los vigilantes dentro de los puestos de vigilancia objeto del contrato, previa coordinación con el supervisor del contrato designado por la ALCALDÍA LOCAL DE KENNEDY - FONDO DE DESARROLLO LOCAL DE
KENNEDY. 6. Verificar la recepción del inventario, la existencia de los bienes y presentar las observaciones que considere pertinentes una vez suscrita el acta de inicio, si el contratista no presenta ninguna observación se entenderá su aceptación. 7. Registrar mediante planillas u otros mecanismos de control, los recorridos permanentes que deben efectuar los supervisores por los puestos de vigilancia, en las patrullas de reconocimiento las 24 horas del día. 8. Reportar a la ALCALDÍA LOCAL DE KENNEDY - FONDO DE DESARROLLO LOCAL DE KENNEDY, todo cambio
de personal que se efectúe durante la ejecución del contrato, allegando la respectiva documentación del nuevo vigilante. 9. Los vigilantes deben exigir el carné a los funcionarios y contratistas a la entrada de las instalaciones y un documento a los particulares que requieran el ingreso a las mismas; además requisar las maletas, maletines, bolsos, paquetes, etc., de todas las personas que deseen entrar y/o salir de las instalaciones. 10. El personal del servicio de vigilancia deberá portar en lugar visible la placa y la credencial de identificación expedida por la Superintendencia de Vigilancia y seguridad Privada. 11. En cada puesto se deberá llevar una minuta para el registro del cambio de turno y las novedades diarias, ingreso o salida de bienes a la dependencia, y registro de los vehículos que ingresan y salen del parqueadero, entre otros. 12. El vigilante solo permitirá la salida de bienes, cuando medie autorización escrita por parte del jefe de la respectiva dependencia y/o director administrativo y/o supervisor del contrato. 13. Enviar mensualmente un informe al SUPERVISOR del contrato designado por el Fondo de Desarrollo, en el cual se describa por puesto de vigilancia las irregularidades y novedades presentadas o las alertas detectadas, durante el periodo de ejecución. 14. Asumir los costos de instalación, puesta en funcionamiento, mantenimiento, correctivo y/o preventivo y/o reubicación de los equipos, mientras dure la prestación del servicio. 15. Suministrar al SUPERVISOR del contrato la información y documentación que éste requiera, sin
ningún tipo de restricción o condición por parte del CONTRATISTA. 16. Cambiar los vigilantes que el SUPERVISOR del contrato indique en un tiempo máximo de 24 horas. 17. Utilizar personal idóneo, debidamente capacitado, entrenado y directamente empleado y supervisado por el contratista. 18. Archivar las órdenes de entrada y salida de elementos y las autorizaciones de entrada de personal y control de visitantes, entregando a la ALCALDÍA LOCAL DE KENNEDY - FONDO DE DESARROLLO LOCAL DE KENNEDY, al momento de la terminación del contrato, los archivos, consignas, investigaciones y demás documentos producidos con ocasión de la ejecución del contrato. 19. Velar por el uso adecuado de los equipos de seguridad de propiedad de la ALCALDÍA LOCAL DE KENNEDY - FONDO DE DESARROLLO LOCAL DE KENNEDY, y reponer los bienes
dañados por su personal con ocasión de la prestación del servicio. 20. El contratista deberá reponer los bienes a el encomendados, en caso de que ocurra daño y/o siniestro por hurto o pérdida de los mismos, en las dependencias donde la compañía de vigilancia presta el servicio, y que se establezca que hubo negligencia, omisión, impericia y/o falta de vigilancia y custodia del servicio de vigilancia. 21. Suministrar, sin costo adicional para la ALCALDÍA LOCAL DE KENNEDY - FONDO DE DESARROLLO LOCAL, el personal emergente necesario para reemplazar inmediatamente al (los) vigilante (s) que falte (n) a su turno. 22. Informar inmediatamente a la ALCALDÍA LOCAL DE KENNEDY - FONDO DE DESARROLLO LOCAL DE KENNEDY, sobre cualquier evento que ponga en peligro o atente contra el estado de conservación y seguridad de los bienes y personas en las sedes vigiladas. 23. Atender las indicaciones que realice el SUPERVISOR y/o apoyo a la supervisión del contrato, relativas a la prestación del servicio. 24. EL CONTRATISTA deberá mantener afiliado a todo el personal asignado al contrato a una Entidad prestadora de Salud, una Administradora de Pensiones, una Caja de Compensación y estar inscrito ante una Administradora de Riesgos Profesionales. Igualmente responderá por la puntualidad en el pago de salarios y prestaciones, aportes parafiscales, como de la entrega de la dotación de Ley y de los elementos de seguridad necesarios para el desarrollo de su trabajo. 25. Presentar dentro del término establecido en el anexo técnico, la documentación del personal vinculado para la prestación del servicio y demás documentos soportes requeridos para la operación del servicio. 26. Mantener vigentes tanto las licencias como los permisos, autorizaciones y demás documentos que debe obtener de las autoridades administrativas para el desempeño regular de sus funciones de vigilancia y seguridad privada. La omisión de estas obligaciones será de responsabilidad exclusiva del CONTRATISTA. 27. Realizar como mínimo dos (2) visitas de control diarias de patrulla a las diferentes sedes donde se presta el servicio, incluidos los sitios en los que se preste el servicio de monitoreo. 28. Cumplir con las condiciones jurídicas, técnicas, económicas y comerciales presentadas en la propuesta. 29. Mantener vigente tanto los salvoconductos o permisos para la tenencia y porte de las armas de los vigilantes, así como los demás permisos y autorizaciones que debe obtener de las autoridades administrativas para el desempeño regular de sus funciones y del armamento usado para la prestación del servicio y seguridad privada, el cual será de propiedad exclusiva de la empresa que preste el servicio, así como la póliza de responsabilidad civil extracontractual de la empresa. 30. Utilizar armas de fuego catalogadas como de defensa personal y adoptar todas las medidas necesarias para evitar la pérdida o extravío del armamento, únicamente en los puestos especificados para vigilancia con armas. 31. El personal que utilice armamento autorizado deberá portar uniforme y llevar consigo siempre la credencial de identificación vigente y la fotocopia del permiso vigente para tenencia o porte de armas, también vigente. 32. Acatar las órdenes que durante el desarrollo del contrato le imparta el FONDO DE DESARROLLO LOCAL DE KENNEDY por conducto del funcionario que ejercerá la supervisión. 33. Todo el personal asignado al contrato debe observar un trato respetuoso para con los funcionarios de la Alcaldía Local, JAL, lo mismo que para con todos
los ciudadanos que requieran atención de la misma. 34. Reubicar internamente los puestos de vigilancia objeto del contrato, según las necesidades y requerimientos del FONDO y en los predios que le sean entregados bajo su responsabilidad administrativa durante la ejecución del contrato y a solicitud del supervisor. 35. Suscribir las garantías establecidas en el contrato y mantener actualizada la vigencia de cada una de ellas, acorde a los plazos y condiciones allí establecidas. 36. Cumplir con la normatividad vigente sobre buenas prácticas ambientales de orden Nacional y Distrital que se impongan para la prestación del servicio. 37. Asistir a jornadas de sensibilización y toma de conciencia sobre Gestión Ambiental de la entidad. 38. Implementar los programas ambientales de la entidad y orientar a los visitantes sobre temáticas ambientales cuando se requiera. 39. Cumplir con todos los demás aspectos y especificaciones para la prestación del servicio conforme lo establecido en el Anexo técnico (Anexo C) y las normas que resulten aplicables al servicio. 40. Garantizar la afiliación de su personal a los sistemas de seguridad social y riesgos profesionales durante todo el plazo de ejecución del contrato y adoptar las medidas que resulten necesarias para el cuidado de su salud y protección ante el COVID-19. 41. Implementar, adoptar y actualizar el protocolo de Bioseguridad para la operación del servicio en todas las sedes conforme las medidas que de carácter nacional y distrital se impartan para el COVID-19. 42. Conocer todos los programas y prácticas ambientales que se desarrollan en la entidad contratante. 43. Las demás obligaciones que se deriven de la naturaleza del contrato. 
</t>
  </si>
  <si>
    <t>CPS-080-2020</t>
  </si>
  <si>
    <t>FDLK-CD-80-2020</t>
  </si>
  <si>
    <t>https://community.secop.gov.co/Public/Tendering/OpportunityDetail/Index?noticeUID=CO1.NTC.1269519&amp;isFromPublicArea=True&amp;isModal=False</t>
  </si>
  <si>
    <t>“PRESTAR APOYO PROFESIONAL PARA EL DESARROLLO TÉCNICO Y OPERATIVO DE TODOS LOS PROCESOS ADMINISTRATIVOS DEL DESPACHO DEL FONDO DE DESARROLLO LOCAL DE KENNEDY¨.</t>
  </si>
  <si>
    <t xml:space="preserve">1. Apoyar la revisión de la documentación que se presente por parte de los contratistas para el trámite de cuentas, las órdenes de pago y demás documentación relacionada, que requiera la firma de la Alcaldesa Local. 2. Apoyar la revisión de la documentación que sea requerida por el despacho para el adecuado funcionamiento de la Alcaldía Local de Kennedy. 3. Apoyar al alcalde en la orientación y el direccionamiento de la correspondencia recibida por el Despacho de la Alcaldesa Local, para trámite oportuno. 4. Servir de enlace entre las áreas de Alcaldía Local y el Despacho de la Alcalde para determinar los lineamientos a seguir en los procesos de entrega de información a entidades de control. 5. Apoyar la elaboración de los documentos requeridos  por  la Alcaldesa local, en cumplimiento de las funciones propias de la dependencia necesarias para la ejecución de programas y proyectos de la Alcaldía. 6. Llevar a cabo labores de apoyo a la supervisión en los contratos que le sean designados, acorde con el manual de supervisión e interventoría de la Secretaría Distrital de Gobierno. 7. Realizar el seguimiento al cumplimiento de las instrucciones impartidas por la Alcaldesa Local, a las diferentes dependencias relacionadas con la ejecución del Plan de Desarrollo. 8. Acompañar a las áreas de la Alcaldía, en la formulación, ejecución y control de las políticas, planes, programas, proyectos y procedimientos necesarios para el cumplimiento de las metas institucionales. 9. Apoyar el seguimiento a las actividades relacionadas con el PIGA y SIG verificando su cumplimiento. 10. Apoyar la coordinación de relaciones y acciones entre la Alcaldía Local y las entidades públicas y privadas, apoyando la articulación de actividades de intervención en la localidad con los diferentes sectores que conlleven a lograr la ejecución del Plan de Desarrollo Distrital en la localidad y a mejorar las condiciones de calidad de vida de los habitantes de la localidad. 11. Apoyar la coordinación de relaciones y acciones entre la Alcaldía Local y las entidades públicas y privadas, apoyando la articulación de actividades de intervención en la localidad con los diferentes sectores que conlleven a lograr la ejecución del Plan de Desarrollo Distrital en la localidad y a mejorar las condiciones de calidad de vida de los habitantes de la localidad. 12. Brindar apoyo al despacho del alcalde local en la formulación de estrategias de integración de proyectos con entidades y autoridades administrativas del nivel distrital, nacional y privadas. 13. Mantener el archivo de gestión a su cargo acorde con las normas archivísticas y las tablas de retención documental, así como los sistemas de la entidad que requieran actualizaciones periódicas de acuerdo a las indicaciones de su supervisor. 14. Dar respuesta a los derechos de petición que le sean asignados por la Alcaldesa Local. 15. Asistir a las reuniones que se programen sobre asuntos relacionados con supervisión de contratos o de otras actividades relacionadas con el objeto del contrato. 16. Apoyar al despacho en la convocatoria del personal para que la Alcaldesa Local realice  las  evaluaciones  de  desempeño  de  los  funcionarios  y  la  concertación  de  compromisos labores. 17. Acudir a las reuniones que sean programadas por la supervisión o el apoyo a la supervisión. 18. Presentar los informes mensuales de seguimiento al cumplimiento de sus actividades contractuales. 19. Presentar informe final de ejecución del contrato. 20. Las demás que sean inherentes al objeto contractual y sean solicitadas por el supervisor del contrato. 21.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</si>
  <si>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CPS-081-2020</t>
  </si>
  <si>
    <t>GLORIA ALEJANDRA CASTAÑEDA ALVAREZ</t>
  </si>
  <si>
    <t>FDLK-CD-81-2020</t>
  </si>
  <si>
    <t>https://community.secop.gov.co/Public/Tendering/OpportunityDetail/Index?noticeUID=CO1.NTC.1268658&amp;isFromPublicArea=True&amp;isModal=False</t>
  </si>
  <si>
    <t>PRESTAR SUS SERVICIOS PROFESIONALES PARA APOYAR A LA ALCALDIA LOCAL DE KENNEDY, DE CONFORMIDAD AL CONVENIO INTERADMINISTRATIVO ESPECIFICO Nro. 1377 de 2016 Y EL DECRETO 633 DE 2017</t>
  </si>
  <si>
    <t xml:space="preserve">1. Participar activamente en la implementación del Plan de Operación del Punto de Atención al Consumidor, apoyando las actividades orientadas a la organización administrativa, articulando las tareas de los demás contratistas. 2. Realizar conceptos  y/o estudios  jurídicos necesarios  para dar  trámite, respuesta o traslado a las solicitudes recibidas en el Punto de Atención al Consumidor y hacer seguimiento del trámite dado a las mismas. 3. Participar en la formulación e implementación de planes, programas y proyectos de protección al consumidor de manera que se atiendan los requerimientos institucionales, de conformidad con el Convenio Interadministrativo Especifico Nro. 1377 de 2016 y Decreto 633 de 2017. 4. Realizar actividades de divulgación y difusión de los servicios relacionados con el Punto de Atención al Consumidor y la protección al consumidor, de conformidad con el Convenio Interadministrativo Especifico Nro. 1377 de 2016 y Decreto 633 de 2017. 5. Efectuar los estudios de orden jurídico y doctrinal relacionados con la actividad de protección al consumidor que sean requeridos, de conformidad con el Convenio Interadministrativo Especifico Nro. 1377 de 2016 y Decreto 633 de 2017. 6. Generar informes mensuales de acuerdo con los requerimientos del Coordinador del Punto de Atención al Consumidor. 7. Apoyar y asesorar al grupo de profesionales y técnicos del Punto de Atención al Consumidor en los estudios de orden jurídico y doctrinal relacionados con la actividad de protección al consumidor que sean requeridos para la atención de los consumidores. 8. Revisar y analizar jurídicamente las actuaciones asignadas por el Área de Gestión Policiva y Jurídica, emitir o proyectar el respectivo diagnóstico y establecer la actuación jurídica a seguir, conforme con la naturaleza del proceso sancionatorio. 9. Las demás que sean inherentes al objeto contractual, que se encuentren en la normatividad vigente o que sean solicitadas por el supervisor del contrato. </t>
  </si>
  <si>
    <t>CPS-082-2020</t>
  </si>
  <si>
    <t>CAMILO ANDRES BACCA ARIAS</t>
  </si>
  <si>
    <t>FDLK-CD-82-2020</t>
  </si>
  <si>
    <t>https://community.secop.gov.co/Public/Tendering/OpportunityDetail/Index?noticeUID=CO1.NTC.1275366&amp;isFromPublicArea=True&amp;isModal=False</t>
  </si>
  <si>
    <t>“PRESTACIÓN DE SERVICIOS PROFESIONALES A LA ALCALDÍA LOCAL DE KENNEDY, APOYANDO LA FORMULACION Y EJECUCION DE LOS PROCESOS RECREODEPORTIVOS, ARTÍSTICOS Y CULTURALES, TENDIENTE A GARANTIZAR EL CUMPLIMIENTO DEL PLAN DE DESARROLLO LOCAL.”..</t>
  </si>
  <si>
    <t>DIEGO HERNAN GARCIA BERNAL</t>
  </si>
  <si>
    <t>CPS-083-2020</t>
  </si>
  <si>
    <t>JOSE TARCICIO QUIROGA VELASQUEZ</t>
  </si>
  <si>
    <t>FDLK-CD-83-2020</t>
  </si>
  <si>
    <t>https://community.secop.gov.co/Public/Tendering/OpportunityDetail/Index?noticeUID=CO1.NTC.1276123&amp;isFromPublicArea=True&amp;isModal=False</t>
  </si>
  <si>
    <t>“PRESTAR SUS SERVICIOS PROFESIONALES ESPECIALZIADOS PARA APOYAR A LA ALCALDÍA LOCAL DE KENNEDY EN LA COORDINACION FORMULACION Y SEGUIMIENTO DEL PROYECTO 1367 RECUPERACIÓN DE LA MALLA VIAL LOCAL TENDIENTE A GARANTIZAR EL CUMPLIMIENTO DEL PLAN DE DESARROLLO LOCAL.”.</t>
  </si>
  <si>
    <t xml:space="preserve">1. Prestar apoyo profesional en los actos de trámite o de fondo que le solicite la Alcaldesa Local 2. Apoyar la estructuración del componente técnico de los procesos contractuales de acuerdo con las actividades de su contrato e intervenir en proceso de evaluación de propuestas cuando se le designe. 3. Apoyar al Área de Gestión para el Desarrollo Local en la elaboración de los componentes de técnicos de los procesos de contratación tendientes al cumplimiento de la meta del proyecto 1367 Kennedy mejor para Recuperación de la malla vial local, de conformidad con la normativa vigente de los proyectos y contratos y/o convenios que adelante el FDLK. 4. Apoyar al despacho de la Alcaldesa Local, en el manejo y asistencia a los espacios institucionales locales, distritales y nacionales acorde a las necesidades del FDLK. 5. Diseñar e implementar estrategias de articulación, seguimiento y evaluación con el sector privado, las entidades gubernamentales y la academia con presencia en la localidad, con el fin de fortalecer los procesos relacionados por el proyecto 1367 Kennedy mejor para Recuperación de la malla vial local 6. Elaborar, consolidar y/o analizar y/o revisar las respuestas de la información o documentación solicitada por los entes de control, rama judicial, entidades públicas y/o privadas y comunidad en general que van para la firma de la Alcaldesa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Realizar las actividades necesarias para hacer seguimiento y dar trámite a la liquidación de los contratos suscritos por el Fondo de Desarrollo local cuya temática se encuentre relacionada con el objeto de su contrato. 8. Dar respuesta de manera oportuna a los derechos de petición que le sean asignados. 9.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10. Las demás que sean inherentes al objeto contractual, que se encuentren en la normatividad vigente o que sean solicitadas por el supervisor del  contrato.11. Cumplir sus actividades y obligaciones de forma presencial y/o con trabajo desde casa, durante todo el tiempo que dure la Emergencia Sanitaria y/o el Estado de Calamidad Publica en el Distrito Capital, conforme a los lineamientos dados por el supervisor y tomando las medidas de protección que hubiere lugar. </t>
  </si>
  <si>
    <t>CPS-084-2020</t>
  </si>
  <si>
    <t>MELISSA EUGENIA SÁNCHEZ VIDAL</t>
  </si>
  <si>
    <t>FDLK-CD-84-2020</t>
  </si>
  <si>
    <t>https://community.secop.gov.co/Public/Tendering/OpportunityDetail/Index?noticeUID=CO1.NTC.1276527&amp;isFromPublicArea=True&amp;isModal=False</t>
  </si>
  <si>
    <t>PRESTACIÓN DE SERVICIOS PROFESIONALES A LA ALCALDÍA LOCAL DE KENNEDY APOYANDO LA ETAPA PRECONTRACTUAL, CONTRACTUAL Y POSCONTRACTUAL DE LOS PROYECTO EN SALUD TENDIENTE A GARANTIZAR EL CUMPLIMIENTO DEL PLAN DE DESARROLLO LOCAL</t>
  </si>
  <si>
    <t>1. Apoyar a la oficina de planeación del Área de Gestión para el Desarrollo Local en la formulación, seguimiento y control del proyecto 1373 Fortalecimiento al Mejoramiento de la Calidad de Vida. 2. Apoyar al Área de Gestión para el Desarrollo Local en la elaboración de estructuras de costos y análisis del sector que determinen los requisitos habilitantes de la contratación del proyecto 1373 Fortalecimiento al Mejoramiento de la Calidad de Vida, de conformidad con la normativa vigente de los proyectos y contratos y/o convenios que adelante el FDLK 3. Apoyar al despacho del Alcalde Local, en el manejo y asistencia a los espacios institucionales locales, distritales y nacionales acorde a las necesidades del FDLK. 4. Ejecutar el apoyo a la supervisión que le sea designada por el Alcalde Local de conformidad con el art.83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Cumplir sus actividades y obligaciones de forma presencial y/o con trabajo desde casa, durante todo el tiempo que dure la Emergencia Sanitaria y/o el Estado de Calamidad Publica en el Distrito Capital, conforme a los lineamientos dados por el supervisor y tomando las medidas de protección que hubiere lugar.</t>
  </si>
  <si>
    <t>CPS-085-2020</t>
  </si>
  <si>
    <t>MARITZA RUIZ POSADA</t>
  </si>
  <si>
    <t>FDLK-CD-85-2020</t>
  </si>
  <si>
    <t>https://community.secop.gov.co/Public/Tendering/OpportunityDetail/Index?noticeUID=CO1.NTC.1278734&amp;isFromPublicArea=True&amp;isModal=False</t>
  </si>
  <si>
    <t>“PRESTAR LOS SERVICIOS PROFESIONALES PARA APOYAR LA GESTIÓN DE LOS ASUNTOS RELACIONADOS CON LA SEGURIDAD CIUDADANA Y LA CONVIVENCIA EN LA LOCALIDAD DE KENNEDY, ASÍ COMO ORGANIZAR Y LIDERAR EL EQUIPO DE GESTORES DE CONVIVENCIA”.</t>
  </si>
  <si>
    <t xml:space="preserve">1. Coordinar las actividades del equipo de gestores de convivencia, en atención a los lineamientos impartidos por el área de Gestión Policiva y Jurídica de la Alcaldía Local de Kennedy y/o el despacho del Alcalde Local. 2.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3.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4. Reportar cualquier situación que pueda afectar las condiciones de seguridad y convivencia ante las autoridades locales competentes. 5. Acompañar acciones operativas de inspección vigilancia y control adelantadas por la Alcaldía Local. 6. Brindar apoyo y prestar sus servicios al plan integral de seguridad y convivencia del distrito de acuerdo a las instrucciones de la Alcaldía Local. 7. Dar trámite a los requerimientos en general que realice la comunidad con el fin de restablecer la armonía, paz, seguridad y convivencia pacífica, en la localidad. 8. Realizar el monitoreo constante del comportamiento de la seguridad, convivencia y percepción de seguridad en los territorios de la localidad. 9. Mantener líneas de comunicación activas con el Supervisor y el Apoyo a la supervisión del contrato. 10. Apoyar a la administración local en la identificación de problemáticas territoriales que afecten la armonía, paz, seguridad y convivencia pacífica, mediante el acompañamiento a espacios participativos. 11. Ejecutar las supervisiones y/o apoyos a la supervisión que le sean asignadas relacionadas con seguridad, convivencia y justicia, cumpliendo con los manuales y normas existentes. 12. Las demás que se le asignen y que surjan de la naturaleza del Contrato. </t>
  </si>
  <si>
    <t>CPS-086-2020</t>
  </si>
  <si>
    <t xml:space="preserve">NO UTILIZADO </t>
  </si>
  <si>
    <t>FDLK-CD-86-2020</t>
  </si>
  <si>
    <t>CPS-087-2020</t>
  </si>
  <si>
    <t>PROCESO NO UTILIZADO</t>
  </si>
  <si>
    <t>FDLK-CD-87-2020</t>
  </si>
  <si>
    <t>CPS-088-2020</t>
  </si>
  <si>
    <t>SANDRA PATRICIA GAITÁN FAJARDO</t>
  </si>
  <si>
    <t>FDLK-CD-88-2020.</t>
  </si>
  <si>
    <t>https://community.secop.gov.co/Public/Tendering/OpportunityDetail/Index?noticeUID=CO1.NTC.1286665&amp;isFromPublicArea=True&amp;isModal=False</t>
  </si>
  <si>
    <t>PRESTACIÓN DE SERVICIOS PROFESIONALES PARA APOYAR JURÍDICAMENTE A LA ALCALDÍA LOCAL DE KENNEDY-FONDO DE DESARROLLO LOCAL DE KENNEDY EN LOS ASUNTOS CONSTITUCIONALES, LEGALES Y REGLAMENTARIOS DE SU COMPETENCIA, PARTICULARMENTE LOS RELACIONADOS CON EL APOYO A LA COORDINACIÓN DE LAS ETAPAS PRECONTRACTUAL, CONTRACTUAL Y POSCONTRACTUAL DE LOS PROCESOS DE CONTRATACIÓN</t>
  </si>
  <si>
    <t xml:space="preserve">1. Apoyar la coordinación jurídica de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materia.4. Apoyar la coordinación del desarrollo de los procesos de contratación que requiera la Alcaldía Local de Kennedy-Fondo de Desarrollo Local de Kennedy para la selección de sus contratistas.5. Apoyar la coordinación de la elaboración de los informes de evaluación jurídica de las propuestas presentadas en los procesos de contratación adelantados por la Alcaldía Local de Kennedy-Fondo de Desarrollo Local de Kennedy y consolidar los demás informes de evaluación de propuestas.6.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 7. Apoyar y coordinar la elaboración de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la coordinación jurídica de la etapa de ejecución de los contratos celebrados por la Alcaldía Local de Kennedy-Fondo de Desarrollo Local de Kennedy, para que se tramiten oportunamente las diferentes modificaciones (adiciones, prórrogas, cesiones, otrosí) que se viabilicen por parte de la entidad. 9. Apoyar la coordinación jurídica de los procedimientos sancionatorios derivados de los contratos celebrados por el Fondo de Desarrollo Local de Kennedy, garantizando la aplicación del debido proceso y la normatividad y lineamientos vigentes sobre la materia. 10. Apoyar la coordinación jurídica de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21. Cumplir sus actividades y obligaciones de forma presencial y/o con trabajo desde casa, durante todo el tiempo que dure la Emergencia Sanitaria y/o el Estado de Calamidad Publica en el Distrito Capital, conforme a los lineamientos dados por el supervisor y tomando las medidas de protección que hubiere lugar. </t>
  </si>
  <si>
    <t>CPS-089-2020</t>
  </si>
  <si>
    <t>FDLK-CD-89-2020</t>
  </si>
  <si>
    <t>https://community.secop.gov.co/Public/Tendering/OpportunityDetail/Index?noticeUID=CO1.NTC.1289853&amp;isFromPublicArea=True&amp;isModal=False</t>
  </si>
  <si>
    <t>“PRESTAR SUS SERVICIOS PROFESIONALES PARA APOYAR A LA ALCALDÍA LOCAL DE KENNEDY EN LA COORDINACION FORMULACION Y SEGUIMIENTO DEL PROYECTO 1381 KENNEDY MEJOR PARA LAS VÍCTIMAS, LA PAZ Y LA RECONCILIACIÓN TENDIENTE A GARANTIZAR EL CUMPLIMIENTO DEL PLAN DE DESARROLLO LOCAL”.</t>
  </si>
  <si>
    <t xml:space="preserve">1. Prestar apoyo profesional en los actos de trámite o de fondo que le solicite la Alcaldesa Local. 2. Apoyar la estructuración del componente técnico de los procesos contractuales de acuerdo con las actividades de su contrato e intervenir en proceso de evaluación de propuestas cuando se le designe. 3. Apoyar al Área de Gestión para el Desarrollo Local en la elaboración de los componentes de técnicos de los procesos de contratación tendientes al cumplimiento de la meta del proyecto 1381 Kennedy mejor para las víctimas, la paz y la reconciliación, de conformidad con la normativa vigente de los proyectos y contratos y/o convenios que adelante el FDLK. 4. Apoyar al despacho de la Alcaldesa Local, en el manejo y asistencia a los espacios institucionales locales, distritales y nacionales acorde a las necesidades del FDLK. 5. Diseñar e implementar estrategias de articulación, seguimiento y evaluación con el sector privado, las entidades gubernamentales y la academia con presencia en la localidad, con el fin de fortalecer los procesos relacionados por el proyecto 1381 Kennedy mejor para las víctimas, la paz y la reconciliación. 6. Ejecutar el apoyo a la supervisión que le sea designada por la Alcaldesa Local de conformidad con el art 83 de la Ley 1474 de 2011, y demás normatividad existente. 7. Elaborar, consolidar y/o analizar y/o revisar las respuestas de la información o documentación solicitada por los entes de control, rama judicial, entidades públicas y/o privadas y comunidad en general que van para la firma de la Alcaldesa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8. Acompañar la construcción del Plan de Desarrollo Local 2021-2024, así como la realización de los Encuentros Ciudadanos. 9. Realizar las actividades necesarias para hacer seguimiento y dar trámite a la liquidación de los contratos suscritos por el Fondo de Desarrollo local cuya temática se encuentre relacionada con el objeto de su contrato. 10. Dar respuesta de manera oportuna a los derechos de petición que le sean asignados. 11.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12. Las demás que sean inherentes al objeto contractual, que se encuentren en la normatividad vigente o que sean solicitadas por el supervisor del contrato.
13.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</si>
  <si>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CPS-090-2020</t>
  </si>
  <si>
    <t>CRISTIAN RODRIGO BOLAÑOS SOLARTE</t>
  </si>
  <si>
    <t>FDLK-CD-90-2020</t>
  </si>
  <si>
    <t>https://community.secop.gov.co/Public/Tendering/OpportunityDetail/Index?noticeUID=CO1.NTC.1288358&amp;isFromPublicArea=True&amp;isModal=False</t>
  </si>
  <si>
    <t xml:space="preserve">Prestar sus servicios profesionales para apoyar al fondo de desarrollo local de Kennedy, en las etapas precontractual, contractual y poscontractual del proyecto 1365 adecuar jardines infantiles de la localidad de conformidad con el plan de desarrollo local </t>
  </si>
  <si>
    <t xml:space="preserve">1. Apoyar el proceso de identificación y verificación técnica para la selección y priorización de los componentes del área de infraestructura que se adelantan por parte del Fondo de Desarrollo Local de Kennedy. 2. Apoyar a la oficina de planeación del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que guarden estrecha relación con los proyectos de infraestructura. 5. Ejecutar el apoyo a la supervisión que le sea designada por el Alcalde Local de conformidad con el art.83 de la Ley 1474 de 2011, y demás normatividad existente.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9. Las demás que sean inherentes al objeto contractual, que se encuentren en la normatividad vigente o que sean solicitadas por el supervisor del contrato. </t>
  </si>
  <si>
    <t>CPS-091-2020</t>
  </si>
  <si>
    <t>EDGAR NELSON RESTREPO MORALES</t>
  </si>
  <si>
    <t>FDLK-CD-91-2020</t>
  </si>
  <si>
    <t>https://community.secop.gov.co/Public/Tendering/OpportunityDetail/Index?noticeUID=CO1.NTC.1290535&amp;isFromPublicArea=True&amp;isModal=False</t>
  </si>
  <si>
    <t>PRESTAR LOS SERVICIOS DE APOYO COMO OPERADOR DE MAQUINARIA RODANTE DE CONSTRUCCIÓN DE PROPIEDAD DEL FONDO DE DESARROLLO LOCAL DE KENNEDY APOYANDO LA EJECUCION DE LOS PROYECTOS DEL ÁREA INFRAESTRUCTURA Y LAS DEMAS ACTIVIDADES QUE SE GENEREN</t>
  </si>
  <si>
    <t>1. Ejercer la operación de la Maquinaria rodante de construcción que integra el parque automotor del Fondo de Desarrollo Local de Kennedy de conformidad con la necesidad que así determine el supervisor  y/o apoyo a la supervisión. 2. Velar por el buen manejo y correcta operación del equipo asignado. 3. Avisar oportunamente al Jefe de Almacén o al Supervisor y/o Apoyo al Supervisión, respecto al estado general de la maquinaria rodante de construcción, especialmente en lo relacionado con la programación de los mantenimientos preventivos y correctivos. 4. Ejercer la conducción de cualquier vehículo pesado del parque automotor del Fondo de Desarrollo de conformidad con la necesidad que así determine el supervisor y/o apoyo a la supervisión.5. Llevar los equipos que se le asignen para operar, al mantenimiento preventivo y correctivo, al sitio indicado por el supervisor y/o apoyo a la supervisión del contrato.</t>
  </si>
  <si>
    <t>CPS-092-2020</t>
  </si>
  <si>
    <t>ANULADO</t>
  </si>
  <si>
    <t>FDLK-CD-92-2020</t>
  </si>
  <si>
    <t>CPS-093-2020</t>
  </si>
  <si>
    <t>MARCELA IRENE GONZALEZ BONILLA</t>
  </si>
  <si>
    <t>FDLK-CD-93-2020</t>
  </si>
  <si>
    <t>https://community.secop.gov.co/Public/Tendering/OpportunityDetail/Index?noticeUID=CO1.NTC.1293781&amp;isFromPublicArea=True&amp;isModal=False</t>
  </si>
  <si>
    <t>PRESTAR SUS SERVICIOS PROFESIONALES AL FONDO DE DESARROLLO LOCAL DE KENNEDY COMO APOYO PARA LA DESCONGESTION DE LOS PROCESOS LIQUIDATORIOS EN CURSO Y DEPURACION DE LAS OBLIGACIONES POR PAGAR A CARGO DEL FONDO DE DESARROLLO LOCAL DE KENNEDY</t>
  </si>
  <si>
    <t>GLORIA STELLA ROBALLO OLMOS</t>
  </si>
  <si>
    <t>1. Apoyar la gestión de la Administración Local en la revisión, análisis y verificación del cumplimiento de los requisitos, de las liquidaciones y obligaciones por pagar derivadas de los contratos o convenios suscritos por el Fondo de Desarrollo Local de Kennedy. 2. Apoyar en el seguimiento y control de las liquidaciones y Obligaciones por Pagar constituidas por el Fondo de desarrollo Local de Kennedy. 3. Recopilar, organizar y clasificar la información en coordinación con la oficina de presupuesto, y el Área de Gestión de Desarrollo Local sobre los compromisos contractuales suscritos por el fondo que requiera para la gestión de las liquidaciones y obligaciones por pagar que se le asignen. 4. Gestionar ante la Dirección para la Gestión del Desarrollo Local, contratistas y organizaciones públicas o privadas la búsqueda de informes finales, actas de terminación y actas de liquidación de las obligaciones por pagar y demás información que se le asignen. 5. Realizar el seguimiento a los contratos objeto de liquidación de manera objetiva, con la finalidad que se garantice el cumplimiento de los requisitos para proceder a la liquidación. 6. Depurar, clasificar y analizar la información en coordinación con la oficina de presupuesto y el área de gestión de desarrollo local sobre los contratos a perder competencia para liquidación administrativa por el Fondo de Desarrollo Local. 7. Preparar documentos de carácter técnico, jurídico y financiero, oficios, memorandos, relacionados con la liquidación de los contratos o convenios, que por su complejidad o trámite que así lo requieran. 8. Apoyar en la elaboración o proyección de los actos de trámite o de fondo, que así requiera la Alcaldía Local de Kennedy, de conformidad con lo establecido por el supervisor  y/o el apoyo a la supervisión. 9. Elaborar, consolidar y/o analizar las respuestas de la información o documentación solicitada por los entes de control, entidades públicas y/o privadas y comunidad en general que firmara 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10. Ejecutar el apoyo a la supervisión para las liquidaciones que le sean designadas por el Alcalde Local de conformidad con el art 83 de la Ley 1474 de 2011, y demás normatividad existente. 11. Apoyar con el reporte de la información o revisión de la misma cuando así se lo determine el supervisor o apoyo a la supervisión, a los aplicativos SIVICOF, SECOP, CONTRATACION A LA VISTA y demás que deba cumplir la Alcaldía Local y el Fondo de Desarrollo Local de Kennedy, dentro de los plazos términos y condiciones establecidos en el marco legal y/o reglamentario. Presentando informes soportados, cuando el Alcalde Local así lo determine. 12. Las demás que sean inherentes al objeto contractual, que se encuentren en la normatividad vigente o que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</si>
  <si>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CPS-094-2020</t>
  </si>
  <si>
    <t>MARBY YANET MARTINEZ ORTIZ</t>
  </si>
  <si>
    <t>FDLK-CD-94-2020</t>
  </si>
  <si>
    <t>https://community.secop.gov.co/Public/Tendering/OpportunityDetail/Index?noticeUID=CO1.NTC.1295342&amp;isFromPublicArea=True&amp;isModal=False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</si>
  <si>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KENNEDY.</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</si>
  <si>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personas mayores y la gestión territorial de la Política Pública Social para el Envejecimiento y la Vejez en el Distrito Capital 2. Garantizar que las personas mayores que son presentadas para el ingreso al servicio se encuentran en la lista de espera del servicio (Solicitud de servicio e inscritos) de la SDIS y que cumplen con los criterios de localización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SDIS, validación de condiciones que se realizara en el lugar de domicilio de la persona mayor. 4. Realizar los cruces de bases de datos individuales de las personas mayores que ingresan al servicio, a las personas mayores que se encuentren como participantes del servicio y a las personas mayores que son reportadas con novedades (Informe Único); realizar las acciones de seguimiento e identificación de presuntos cobros indebidos en el marco del seguimiento y control de servicio social. 5. Garantizar que la información de las personas mayores vinculadas al servicio de Apoyos para la Seguridad Económica Tipo C, se encuentre actualizada y realizar el seguimiento mediante los cruces de bases de datos, consulta de SIRBE, aplicativo Processa, Catastro, FOSYGA, RUAF, Registraduría, inhumados, Rama Judicial, Comprobador de Derechos, DNP (puntaje de SISBEN), Simultaneidad, entre otros.6. Realizar las visitas de validación de condiciones de las personas mayores que presentan novedades en los cruces de las bases de datos o en procedimientos de seguimientos y control que adelante la Subdirección de la Vejez de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del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de la Vejez. 10. Presentar dentro de los tiempos estipulados, los informes y productos requeridos por el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 Participar en las reuniones y diferentes actividades que programe la Alcaldía Local, la Secretaría Distrital de Integración Social – Subdirección para la Vejez y la Subdirección Local. 12. Las demás inherentes a su obligaciones contractuales y que se requieran para el cabal cumplimiento del contrato. 13. Cumplir sus actividades y obligaciones de forma presencial y/o con trabajo desde casa, durante todo el tiempo que dure la Emergencia Sanitaria y/o el Estado de Calamidad</t>
  </si>
  <si>
    <t>CPS-095-2020</t>
  </si>
  <si>
    <t>RECHAZADO POR EL PROVEEDOR</t>
  </si>
  <si>
    <t>FDLK-CD-95-2020</t>
  </si>
  <si>
    <t>CD-96-2020</t>
  </si>
  <si>
    <t xml:space="preserve">	EMPRESA DE TELECOMUNICACIONES DE BOGOTA S.A. ESP ETB.</t>
  </si>
  <si>
    <t xml:space="preserve">
FDLK-CIA-96-2020</t>
  </si>
  <si>
    <t>https://www.contratos.gov.co/consultas/detalleProceso.do?numConstancia=20-22-16249</t>
  </si>
  <si>
    <t>PROVEER UNA PLATAFORMA VIRTUAL Y SERVICIOS TECNOLÓGICOS NECESARIOS A LOS FONDOS DE DESARROLLO LOCAL, EN LA REALIZACIÓN DE LAS ASAMBLEAS, EVENTOS Y FOROS DIGITALES, EN EL MARCO DE LOS ENCUENTROS CIUDADANOS, DE ACUERDO CON LOS LINEAMIENTOS ESTRATÉGICOS QUE DETERMINEN LOS FDL</t>
  </si>
  <si>
    <t xml:space="preserve">1.	Prestación de servicios mediante un sistema integrado para Asambleas Digitales, brindando soporte técnico, así como el servicio de convocatoria para los asistentes de los eventos, que incluye correo electrónico, mensajes de texto y llamadas, apoyo tecnológico en el desarrollo y clausura de Asambleas Digitales, soporte remoto, para  el desarrollo de los Encuentros Ciudadanos, atendiendo las directrices, lineamientos y requisitos que para tal efecto indique la Alcaldía Local.  2. Brindar soporte técnico en la apertura, desarrollo y cierre de las asambleas, en cuanto a la divulgación de documentos que se deriven de los Encuentros Ciudadanos, conforme a las condiciones que en materia documental y de comunicaciones determine la Alcaldía Local. 3. Emplear las herramientas tecnológicas, técnicas y de talento humano, con la idoneidad y la experiencia requerida de conformidad con la oferta comercial presentada, necesaria para atender en debida forma el desarrollo del objeto contratado.
4. Cumplir con los planes de trabajo y/o cronogramas acordados y aprobados por el Supervisor
del Contrato. 5. Suministrar a los FDL la información que necesite para dar respuesta a los requerimientos que efectúen los organismos de control con relación directa con la ejecución y desarrollo del Contrato. 6. Suministrar los servicios ofertados y que sean necesarios  para !as diferentes  actividades de los  Encuentros  Ciudadanos   en  donde  se  requieran,  cumpliendo   con  los   parámetros  y especificaciones técnicas señaladas en el presente contrato. 7. Apoyar la coordinación, organización y desarrollo de cada uno de los eventos, suministrando los programas, plataforma y equipos y demás elementos necesarios y su instalación en los Jugares y fechas acordados, de acuerdo con las Especificaciones Técnicas y requerimientos del FOL.
8. De acuerdo con los requerimientos, disponer de los recursos técnicos y tecnológicos ofertados y que sean necesarios y suficientes para el desarrollo de las actividades de los Encuentros Ciudadanos , en donde se requieran, incluyendo la convocatoria, el montaje y desmontaje necesario de los eventos, el registro de inscripción y asistencia digital.
9. Atender la realización de eventos simultáneos en los casos que se requieran.
1O. Atender la realización de más de un evento el mismo día, en los casos que se requieran.
11.	Mantener fijos los precios presentados en la propuesta, durante el término de ejecución del contrato. 12.	Cumplir con la Ley 1581 de 2012 y del Decreto 1377 del 2013, compilado en el Decreto Único Reglamentario 1074 de 2015, referente al manejo, recolección, almacenamiento de datos personales, a que tengan acceso en razón de la ejecución del presente contrato.  13. Atender los lineamientos, directrices y orientaciones que expida la Alcaldía Local con relación a los procesos de Encuentros Ciudadanos, para lo cual deberá disponer que su equipo de trabajo atienda las reuniones de alistamiento y coordinación a las que se les convoque.  14. Adicionalmente deben garantizar el cumplimiento de Ja Resolución 666 de 2020 y la Circular Externa 100-009 de 2020 del Ministerio de Salud y Decreto 689 de fecha 22 de mayo de 2020 y demás normas vigentes y aplicables.  15. Ejecutar las diferentes obligaciones y actividades del contrato asumiendo y aplicando el Enfoque Diferencial que reconozca, respeté e incluya la diversidad de género , momento del ciclo de v ida, situación de discapacidad, condición de víctima del conflicto armado y/o pertenencia étnica de la población de la localidad.  16.	Presentar los informes que correspondan a cada FDL (en medio físico y magnético) requeridos durante el desarrollo del contrato, de manera oportuna y completa.
17.	Cumplir con cada una de las condiciones del ANEXO 'if 1- ESPECIFICACIONES TÉCNICAS .
18.	Capacidad de atender todas las solicitudes que haga los Fondos de Desarrollo Local, de acuerdo con lo establecido en el ANEXO # 1- ESPECIFICACIONES TÉCNICAS, a través de los conductos que se definan, para ello deberá contar con la capacidad tecnológica apropiada para atender de manera eficiente y eficaz las solicitudes realizadas , así mismo, la capacidad de respuesta ante cualquier cambio o solicitud de las actividades que estén en ejecución debe ser inmediata. 19. El contratista asumirá e implementará el Enfoque Diferencial, entendido como una forma de analizar, actuar, valorar y garantizar el desarrollo de una población, basada en sus características diferenciales desde una perspectiva de equidad y diversidad, en ese sehtido, para el desarrollo de las diferentes actividades precontractuales y contractuales, se debe considerar la diversidad de la población que habita en la Localidad  y desde allí sus necesidades y requerimientos a partir de lo cual se consideran sujetos de desarrollo que se deben atender mediante políticas diferenciales promoviendo así una visión múltiple de las opciones de desarrollo que respetan la diversidad de género, momento del ciclo de vida, situación de discapacidad , condición de víctima del conflicto armado y/o pertenencia étnica.
</t>
  </si>
  <si>
    <t>CPS-097-2020</t>
  </si>
  <si>
    <t>CRISTIAN DARIO DUARTE LESMES</t>
  </si>
  <si>
    <t>FDLK-CD-97-2020</t>
  </si>
  <si>
    <t>https://community.secop.gov.co/Public/Tendering/OpportunityDetail/Index?noticeUID=CO1.NTC.1305914&amp;isFromPublicArea=True&amp;isModal=False</t>
  </si>
  <si>
    <t>EL ENVEJECIMIENTO Y LA VEJEZ EN EL DISTRITO CAPITAL A CARGO DE LA ALCALDÍA LOCAL DE KENNEDY</t>
  </si>
  <si>
    <t>1. Apoyar a la oficina de planeación del Área de Gestión para el Desarrollo Local en la formulación, seguimiento y control de los componentes del proyecto 1360 Fortalecimiento a las Instituciones educativas Distritales, para una inclusión Educativa. 2. Apoyar al Área de Gestión de Desarrollo Local en la elaboración de estructuras de costos y análisis del sector que determinen los requisitos habilitantes de la contratación del proyecto 1360 Fortalecimiento a las Instituciones educativas Distritales, para una inclusión Educativa, de conformidad con la normativa vigente de los proyectos y contratos y/o convenios que adelante el FDLK. 3. Apoyar al despacho de la Alcaldesa Local, en el manejo y asistencia a los espacios institucionales locales, distritales y nacionales acorde a las necesidades del FDLK. 4. Ejecutar el apoyo a la supervisión que le sea designada por la Alcaldesa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Diseñar e implementar estrategias de articulación, seguimiento y evaluación con el sector privado, las entidades gubernamentales y la academia con presencia en la localidad, con el fin de fortalecer los procesos relacionados con Corabastos y el sistema de abastecimiento local. 7. Realizar el seguimiento a los espacios locales y las mesas de trabajo con la comunidad y las distintas entidades, así como también, apoyar las gestiones e iniciativas que desde allí se acuerden, en lo relacionado con el sector de Desarrollo Económico. 8. Acompañar los comités, reuniones y demás espacios de interacción desarrollados por la Alcaldía Local en el marco de la operación de Corabastos, el sector de Desarrollo Económico y el sistema de abastecimiento. 9.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10. Las demás que sean inherentes al objeto contractual, que se encuentren en la normatividad vigente o que sean solicitadas por el supervisor del contrato</t>
  </si>
  <si>
    <t>CPS-098-2020</t>
  </si>
  <si>
    <t>LEÓN DARÍO RAMÍREZ RANGEL</t>
  </si>
  <si>
    <t>FDLK-CD-98-2020</t>
  </si>
  <si>
    <t>https://community.secop.gov.co/Public/Tendering/OpportunityDetail/Index?noticeUID=CO1.NTC.1307326&amp;isFromPublicArea=True&amp;isModal=False</t>
  </si>
  <si>
    <t>RESTACIÓN DE SERVICIOSPROFESIONALES PARA APOYAR JURÍDICAMENTE A LA ALCALDÍA LOCAL DE KENNEDY - FONDO DEDESARROLLO  LOCAL  DE  KENNEDY  EN  LOS  ASUNTOS  CONSTITUCIONALES,  LEGALES  YREGLAMENTARIOS DE SU COMPETENCIA, PARTICULARMENTE LOS RELACIONADOS CON LAS ETAPASPRECONTRACTUAL, CONTRACTUAL Y POSCONTRACTUAL DE LOS PROCESOS DE CONTRATACIÓN</t>
  </si>
  <si>
    <t>1. Apoyar jurídicamente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4. Adelantar los procesos de contratación que requiera la Alcaldía Local de Kennedy-Fondo de Desarrollo Local de Kennedy para la selección de sus contratistas. 5. Elaborar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Eficiente.7.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jurídicamente la etapa de ejecución de los contratos celebrados por la Alcaldía Local de Kennedy-Fondo de Desarrollo Local de Kennedy, tramitando oportunamente las diferentes modificaciones (adiciones, prórrogas, cesiones, otrosí) que se viabilicen por parte de la entidad. 9. Apoyar jurídicamente los procedimientos sancionatorios derivados de los contratos celebrados por el Fondo de Desarrollo Local de Kennedy, garantizando la aplicación del debido proceso y la normatividad y lineamientos vigentes sobre la materia.10. Apoyar jurídicamente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21. Cumplir sus actividades y obligaciones de forma presencial y/o con trabajo desde casa, durante todo el tiempo que dure la Emergencia Sanitaria y/o el Estado de Calamidad.</t>
  </si>
  <si>
    <t>CPS-099-2020</t>
  </si>
  <si>
    <t>ADRIANA DEVIA DIAZ</t>
  </si>
  <si>
    <t>FDLK-CD-99-2020</t>
  </si>
  <si>
    <t>https://community.secop.gov.co/Public/Tendering/OpportunityDetail/Index?noticeUID=CO1.NTC.1307167&amp;isFromPublicArea=True&amp;isModal=False</t>
  </si>
  <si>
    <t>PRESTAR SUS SERVICIOS PROFESIONALES PARA LA IMPLEMENTACIÓN DE LAS ACCIONES Y LINEAMIENTOS TÉCNICOS SURTIDOS DEL PROGRAMA DE GESTIÓN DOCUMENTAL Y DEMÁS INSTRUMENTOS TÉCNICOS ARCHIVÍSTICOS</t>
  </si>
  <si>
    <t>1. Liderar la Gestión Documental de acuerdo al objeto del contrato. 2. Implementar las acciones acordadas por el Grupo de Gestión del Patrimonio Documental de la Dirección Administrativa frente al cumplimiento de los lineamientos técnicos, procesos y procedimientos encaminados al cumplimiento del Programa de Gestión Documental de la Entidad. 3. Implementar la operación de organización documental verificando que los procesos técnicos archivísticos se cumplan de manera idónea de acuerdo con lo establecido en la normativa nacional, distrital e interna establecida por la Secretaría Distrital de Gobierno. 4. Llevar en estricto orden y en el formato único de inventarío documental establecido por el Proceso de Gestión del Patrimonio Documental los inventarios del archivo de gestión que tenga la Alcaldía Local del fondo documental acumulado. 5. Apoyar la supervisión de las acciones y actividades del grupo de trabajo que tenga a su cargo, así como rendir informes mensuales del avance sobre el proceso. 6. Responder por las actividades que le sean encomendadas como referente de gestión documental de la Alcaldía Local. 7. Las demás obligaciones que sean asignadas y que surjan de la naturaleza del contrato. 8.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</si>
  <si>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WILSON RAMÓN PÉREZ CIFUENTES  CC 79249215</t>
  </si>
  <si>
    <t>CPS-100-2020</t>
  </si>
  <si>
    <t>LAURA ALEJANDRA PEÑA SIERRA</t>
  </si>
  <si>
    <t>FDLK-CD-100-2020</t>
  </si>
  <si>
    <t>https://community.secop.gov.co/Public/Tendering/OpportunityDetail/Index?noticeUID=CO1.NTC.1307261&amp;isFromPublicArea=True&amp;isModal=False</t>
  </si>
  <si>
    <t>PRESTAR LOS SERVICIOS DE APOYO AL ÁREA DE GESTIÓN DESARROLLO LOCAL DE LA ALCALDÍA LOCAL DE KENNEDY EN ATENCIÓN A LA COMUNIDAD</t>
  </si>
  <si>
    <t>1. Brindar la orientación correspondiente para que las respuestas que se den a los ciudadanos y ciudadanas sean de fondo y en los tiempos establecidos por la normatividad vigente. 2. Apoyar en la resolución de los requerimientos o quejas o reclamos individuales, que los ciudadanos y ciudadanas presenten de conformidad con el marco normativo, constitucional, legal y reglamentario que rigen el desarrollo de los trámites o servicios que ofrece o presta la Alcaldía Local. 3. Apoyar en la socialización de las políticas que tiendan a mejorar la calidad de los servicios, las buenas relaciones y la confianza a los Usuarios (ciudadanos y ciudadanas) de la Alcaldía Local. 4. Tramitar los documentos de su competencia ya sean internos y/o externos con celeridad, imparcialidad, moralidad, economía y respetando el derecho de turno. 5. Elaborar y consolidar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Acatar cabalmente todas aquellas sugerencias u observaciones que el supervisor y/o apoyo a la supervisión le indique de acuerdo con el objeto contractual. 7.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</si>
  <si>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CPS-101-2020</t>
  </si>
  <si>
    <t>LEIDY JAQUELINE CAMARGO RODRIGUEZ</t>
  </si>
  <si>
    <t>FDLK-CD-101-2020</t>
  </si>
  <si>
    <t>https://community.secop.gov.co/Public/Tendering/OpportunityDetail/Index?noticeUID=CO1.NTC.1308324&amp;isFromPublicArea=True&amp;isModal=False</t>
  </si>
  <si>
    <t>PRESTAR LOS SERVICIOS DE APOYO ADMINISTRATIVO EN EL DESARROLLO OPERATIVO DE LOS TRÁMITES CONTRACTUALES  ADELANTADOS POR LA ALCALDÍA LOCAL DE KENNEDY - FONDO DE DESARROLLO LOCAL DE KENNEDY</t>
  </si>
  <si>
    <t>1. Apoyar la elaboración y proyección de documentos que se requieran dentro de todas las etapas (precontractual, contractual y post-contractual) de los procesos de contratación que adelantan el Fondo de Desarrollo Local de Usaquén, de conformidad con la normatividad legal vigentes. 2. Realizar la organización y custodia de la documentación e información que se trámite en cada proceso contractual velando por que cada carpeta contractual refleje de manera cronológica el proceso. 3. Apoyar la implementación y operación de los diferentes sistemas de operación de la entidad (SIPSE, SECOP, ORFEO, HOLA, entre otros).4. Realizar la sistematización de la entrada diaria de correspondencia del Área de Contratación, llevando control del trámite de la misma, alertando sobre posibles incumplimientos de los plazos, términos y condiciones, constitucionales, legales y reglamentarias para su trámite y respuesta. 5. Participar activamente en los métodos, procedimientos y propender por la incorporación y uso de nuevas tecnologías, que permitan modernizar y agilizar los procesos documentales y administrativos derivados de la actividad contractual. 6. Intervenir la documentación derivada de la actividad contractual, aplicando la metodología prevista para la organización de la documentación mediante la ordenación, depuración, retiro de material metálico, foliación, identificación y almacenamiento respectivo. 7. Tramitar los documentos de su competencia ya sean internos y/o externos con celeridad, imparcialidad, moralidad, economía y respetando el derecho de turno 8. Asistir a las reuniones que estén relacionadas con el objeto del presente contrato, cuando así lo determine el supervisor y/o apoyo a la supervisión. 9.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10. Presentar los informes mensuales sobre las actividades realizadas durante la ejecución del presente Contrato y los que adicionalmente requiera la Alcaldía Local de Kennedy. 11.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12. Las demás que sean inherentes al objeto contractual y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</si>
  <si>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CPS-102-2020</t>
  </si>
  <si>
    <t>ANDREA TATIANA OSORIO VANEGAS.</t>
  </si>
  <si>
    <t>FDLK-CD-102-2020.</t>
  </si>
  <si>
    <t>https://community.secop.gov.co/Public/Tendering/OpportunityDetail/Index?noticeUID=CO1.NTC.1308636&amp;isFromPublicArea=True&amp;isModal=False</t>
  </si>
  <si>
    <t>PRESTAR SUS SERVICIOS PROFESIONALES AL FONDO DE DESARROLLO LOCAL DE KENNEDY COMO APOYO PARA LA DESCONGESTIÓN DE LOS PROCESOS LIQUIDATORIOS EN CURSO Y DEPURACIÓN DE LAS OBLIGACIONES POR PAGAR A CARGO DEL FONDO DE DESARROLLO LOCAL DE KENNEDY</t>
  </si>
  <si>
    <t>1. Apoyar técnicamente la gestión de la Administración Local en la revisión, análisis y verificación del cumplimiento de los requisitos, de las liquidaciones y obligaciones por pagar derivadas de los contratos o convenios suscritos por el Fondo de Desarrollo Local de Kennedy. 2. Realizar visitas de verificación de cumplimiento de la calidad de las obras, como lo determina el objeto contractual y la normatividad vigente, generando informe técnico y financiero de la visita, consignando el registro fotográfico correspondiente. 3. Revisión documental de cumplimiento de los ensayos y pruebas técnicas realizadas durante la ejecución de las obras, como lo determina las obligaciones específicas del contrato o convenio a liquidar. obligaciones por pagar que se le asignen. 4. Recopilar, organizar y clasificar la información en coordinación con la oficina de presupuesto, y el Área de Gestión de Desarrollo Local sobre los compromisos contractuales suscritos por el fondo que requiera para la gestión de las liquidaciones y obligaciones por pagar que se le asignen. 5. Gestionar ante la Dirección para la Gestión del Desarrollo Local, contratistas y organizaciones públicas o privadas la búsqueda de informes finales, actas de terminación y actas de liquidación de las obligaciones por pagar y demás información que se le asignen. 6. Adelantar reuniones y visitas necesarias con la Dirección para la Gestión del Desarrollo Local, contratistas, organizaciones públicas o privadas, organizaciones sin ánimo de lucro, fundaciones, corporaciones entre otras, para la gestión de la depuración de las obligaciones por pagar que se le asignen. 7. Realizar el seguimiento a los contratos objeto de liquidación de manera objetiva, con la finalidad que se garantice el cumplimiento de los requisitos para proceder a la liquidación. 8. Depurar, clasificar y analizar la información en coordinación con la oficina de presupuesto y el área de gestión de desarrollo local sobre los contratos a perder competencia para liquidación administrativa por el Fondo de Desarrollo Local. 9. Preparar documentos de carácter técnico, financiero, oficios y memorandos, relacionados con la liquidación de los contratos o convenios, que por su complejidad o trámite que así lo requieran. 10. Apoyar en la elaboración o proyección de los actos de trámite o de fondo, que así requiera la Alcaldía Local de Kennedy, de conformidad con lo establecido por el supervisor y/o el apoyo a la supervisión. 11. Elaborar, consolidar y/o analizar las respuestas de la información o documentación solicitada por los entes de control, entidades públicas y/o privadas y comunidad en general que firmara 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12. Cumplir con la sistematización de la entrada diaria de correspondencia asignada, así como, del control de los tiempos de salida de las respuestas a la misma, cumpliendo con los plazos, términos y condiciones, constitucionales, legales y reglamentarias. 13. Apoyar con el reporte de la información o revisión de la misma cuando así se lo determine el supervisor o apoyo a la supervisión, a los aplicativos SIVICOF, SECOP, CONTRATACION A LA VISTA y demás que deba cumplir la Alcaldía Local y el Fondo de Desarrollo Local de Kennedy, dentro de los plazos términos y condiciones establecidos en el marco legal y/o reglamentario. Presentando informes soportados, cuando el Alcalde Local así lo determine. 14. Las demás que sean inherentes al objeto contractual, que se encuentren en la normatividad vigente o que sean solicitadas por el supervisor del contrato.15.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</si>
  <si>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CPS-103-2020</t>
  </si>
  <si>
    <t>EDISON JAVIER VELÁSQUEZ RODRIGUEZ</t>
  </si>
  <si>
    <t>FDLK-CD-103-2020</t>
  </si>
  <si>
    <t>https://community.secop.gov.co/Public/Tendering/OpportunityDetail/Index?noticeUID=CO1.NTC.1309615&amp;isFromPublicArea=True&amp;isModal=False</t>
  </si>
  <si>
    <t>PRESTAR LOS SERVICIOS PROFESIONALES AL DESPACHO DE LA ALCALDIA LOCAL, COMO ENLACE EN LOS TEMAS DE GESTION DEL RIESGO, MANEJO DE AGLOMERACIONES, ATRACCIONES Y DISPOSITIVOS DE ENTRETENIMIENTOS A CARGO DE LA LOCALIDAD DE KENNEDY, DE CONFORMIDAD CON EL MARCO NORMATIVO APLICABLE PARA LA MATERIA</t>
  </si>
  <si>
    <t>1. Brindar asistencia y soporte técnico al alcalde Local en el proceso de formulación, ejecución, seguimiento y evaluación de las políticas, planes, programas y proyectos relacionados con el sector en temas de Gestión del Riesgo, Evaluación y control de aglomeraciones, y atracciones mecánicas y dispositivos de entretenimiento, y coordinación del Consejo Local de gestión del riesgo y Cambio climático. 2. Realizar la evaluación y control de las aglomeraciones registradas en la jurisdicción de la localidad, conceptuando y cargando los conceptos en el módulo SUGA. 3. Articular, coordinar y gestionar ante las autoridades competentes, los requerimientos logísticos, en materia del plan institucional de respuesta ante emergencias o demás instrumentos que lo modifiquen o sustituyan de la localidad y su canalización a través del Fondo de Desarrollo Local de la Alcaldía Local o el Despacho. 4. Analizar, revisar y participar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 5. Analizar, revisar, participar y conceptuar acerca de los informes presentados al despacho de la Alcaldía Local, en temas concernientes a su disciplina profesional de conformidad con el objeto contractual, cuando así se lo solicite la alcaldía Local. 6. Ejecutar las supervisiones que le sean asignadas y cumplir cabalmente como supervisor de los contratos o convenios a su cargo, en lo referente a los términos, plazos y condiciones establecidos con lo programación y/o reprogramación del PAC, supervisiones designadas acorde a la naturaleza del objeto contractual, de conformidad con el Articulo 83 de la Ley 1474 de 2011, y demás normatividad existente. 7. Diseñar los proyectos encargados por el Despacho de la Alcaldía Local en lo referente a temas en Gestión del riesgo, según lo determinado por el Plan de Desarrollo Local, y cumplir con los tiempos propuestos para ello. 8. Convocar, instalar y coordinar los PMU que son responsabilidad de la Alcaldía Local, en temas de manejo de emergencias. 9. Liderar e implementar los componentes de conocimiento, reducción y manejo de emergencias dispuestos en la Ley 1523 de 2012, aplicables a la localidad. 10. Participar activamente con la comunidad en los procesos de participación en temas de conocimiento y reducción de riesgos. 11. Realizar la verificación y concepto a los Permisos Unificados para Filmaciones Audiovisuales (PUFA), que se realicen en la Localidad. 12. Las demás que le sean asignadas por el supervisor y/o apoyo a la supervisión que se deriven de la naturaleza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</si>
  <si>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CPS-104-2020</t>
  </si>
  <si>
    <t>LAURA XIMENA PERDOMO CEDEÑO</t>
  </si>
  <si>
    <t>FDLK-CD-104-2020</t>
  </si>
  <si>
    <t>https://community.secop.gov.co/Public/Tendering/OpportunityDetail/Index?noticeUID=CO1.NTC.1313189&amp;isFromPublicArea=True&amp;isModal=False</t>
  </si>
  <si>
    <t>APOYANDO LA EJECUCIÓN DEL PROYECTO 1380 MI CASA ME PERTENECE EN EL COMPONENTE JURÍDICO TENDIENTE A LA TITULACIÓN DE PREDIOS CONFORME A GARANTIZAR EL CUMPLIMIENTO DEL PLAN DE DESARROLLO LOCAL</t>
  </si>
  <si>
    <t>1. Apoyar a la oficina de planeación del Área de Gestión para el Desarrollo Local en la ejecución, seguimiento y control del componente, jurídico del proyecto 1380 Mi Casa me Pertenece. 2. Prestar la asesoría jurídica necesaria para la ejecución del componente de Demandas de prescripción adquisitiva de dominio por ley 1561 Y 1564 de 2012, según sea el caso. 3. Emitir conceptos jurídicos dentro de la ejecución, seguimiento y control del componente, jurídico del proyecto 1380 Mi Casa me Pertenece. 4. Suscribir con los beneficiarios del programa mi casa me pertenece, poder para representarlos en la demanda ante la jurisdicción, desde su inicio hasta su culminación. 5. Apoyar la conformación y revisión continua de expedientes, garantizando la totalidad de documentos que se requieren para la presentación de la demanda. 6. Presentar demandas conforme a la ley 1561 y 1564 de 2012 ante la jurisdicción competente, llevando estas desde su inicio hasta el estado procesal en que se encuentre, con-forme a la culminación del presente contrato estando al frente de actuaciones procesales, audiencias y demás acciones judiciales que garanticen el éxito de la demanda.7. Apoyar la realización de los respectivos estudios de títulos de los predios tendientes a la titulación en el marco del proyecto 1380 Mi Casa me Pertenece. 8. Apoyar al despacho del Alcalde Local, en el manejo y asistencia a los espacios institucionales locales, distritales y nacionales que guarden estrecha relación con el proyecto 1380 Mi Casa me Pertenece. 9. Realizar la socialización del proyecto 1380 Mi Casa Me Pertenece, a la comunidad habitante de la Localidad de Kennedy, amparado en la normatividad vigente. 10.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11.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12. Las demás que sean inherentes al objeto contractual, que se encuentren en la normatividad vigente o que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</si>
  <si>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CPS-105-2020</t>
  </si>
  <si>
    <t>YULY ALEJANDRA VARELA TORRES</t>
  </si>
  <si>
    <t>FDLK-CD-105-2020</t>
  </si>
  <si>
    <t>https://community.secop.gov.co/Public/Tendering/OpportunityDetail/Index?noticeUID=CO1.NTC.1313118&amp;isFromPublicArea=True&amp;isModal=False</t>
  </si>
  <si>
    <t>1. Apoyar la gestión de la Administración Local en la revisión, análisis y verificación del cumplimiento de los requisitos, de las liquidaciones y obligaciones por pagar derivadas de los contratos o convenios suscritos por el Fondo de Desarrollo Local de Kennedy. 2. Apoyar en el seguimiento y control de las liquidaciones y Obligaciones por Pagar constituidas por el Fondo de desarrollo Local de Kennedy. 3. Recopilar, organizar y clasificar la información en coordinación con la oficina de presupuesto, y el Área de Gestión de Desarrollo Local sobre los compromisos contractuales suscritos por el fondo que requiera para la gestión de las liquidaciones y obligaciones por pagar que se le asignen 4. Gestionar ante la Dirección para la Gestión del Desarrollo Local, contratistas y organizaciones públicas o privadas la búsqueda de informes finales, actas de terminación y actas de liquidación de las obligaciones por pagar y demás información que se le asignen. 5. Realizar el seguimiento a los contratos objeto de liquidación de manera objetiva, con la finalidad que se garantice el cumplimiento de los requisitos para proceder a la liquidación 6. Depurar, clasificar y analizar la información en coordinación con la oficina de presupuesto y el área de gestión de desarrollo local sobre los contratos a perder competencia para liquidación administrativa por el Fondo de Desarrollo Local. 7. Preparar documentos de carácter técnico, jurídico y financiero, oficios, memorandos, relacionados con la liquidación de los contratos o convenios, que por su complejidad o trámite que así lo requieran. 8. Apoyar en la elaboración o proyección de los actos de trámite o de fondo, que así requiera la Alcaldía Local de Kennedy, de conformidad con lo establecido por el supervisor y/o el apoyo a la supervisión. 9. Elaborar, consolidar y/o analizar las respuestas de la información o documentación solicitada por los entes de control, entidades públicas y/o privadas y comunidad en general que firmara 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10. Ejecutar el apoyo a la supervisión para las liquidaciones que le sean designadas por el Alcalde Local de conformidad con el art 83 de la Ley 1474 de 2011, y demás normatividad existente. 11. Apoyar con el reporte de la información o revisión de la misma cuando así se lo determine el supervisor o apoyo a la supervisión, a los aplicativos SIVICOF, SECOP, CONTRATACION A LA VISTA y demás que deba cumplir la Alcaldía Local y el Fondo de Desarrollo Local de Kennedy, dentro de los plazos términos y condiciones establecidos en el marco legal y/o reglamentario. Presentando informes soportados, cuando el Alcalde Local así lo determine. 12. Las demás que sean inherentes al objeto contractual, que se encuentren en la normatividad vigente o que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</si>
  <si>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CPS-106-2020</t>
  </si>
  <si>
    <t>HUGO ARMANDO SALINAS RODRIGUEZ</t>
  </si>
  <si>
    <t>FDLK-CD-106-2020</t>
  </si>
  <si>
    <t>https://community.secop.gov.co/Public/Tendering/OpportunityDetail/Index?noticeUID=CO1.NTC.1312835&amp;isFromPublicArea=True&amp;isModal=False</t>
  </si>
  <si>
    <t>PRESTAR SUS SERVICIOS PROFESIONALES A LA ALCALDÍA LOCAL DE KENNEDY APOYANDO LAS ETAPAS PRECONTRACTUAL, CONTRACTUAL Y POSCONTRACTUAL DE LOS PROYECTOS TENDIENTES A GARANTIZAR EL CUMPLIMIENTO DEL PLAN DE DESARROLLO LOCAL.</t>
  </si>
  <si>
    <t>1. Realizar las actividades relacionadas con el cargue, revisión y actualización del Plan Anual de Adquisiciones en la plataforma SECOP y/o en el aplicativo correspondiente. 2. Apoyo a la formulación, seguimiento y control del plan de desarrollo local, tanto en la técnica, como de ejecución presupuestal. 3. Apoyar al Área de Gestión para el Desarrollo Local en las etapas precontractual, contractual y poscontractual de los proyectos del Plan de Desarrollo Local, así como estructuras de costos y análisis del sector que determinen los requisitos habilitantes de la contratación de conformidad con la normatividad vigente, de los proyectos y contratos y/o convenios que adelante el Fondo de Desarrollo Local de Kennedy.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 8. Cumplir sus actividades y obligaciones de forma presencial y/o con trabajo desde casa, durante todo el tiempo que dure la Emergencia Sanitaria y/o el Estado de Calamidad.</t>
  </si>
  <si>
    <t>CPS-107-2020</t>
  </si>
  <si>
    <t>ANGIE PAOLA ESCALANTE RODRÍGUEZ</t>
  </si>
  <si>
    <t>FDLK-CD-107-2020</t>
  </si>
  <si>
    <t>https://community.secop.gov.co/Public/Tendering/OpportunityDetail/Index?noticeUID=CO1.NTC.1312875&amp;isFromPublicArea=True&amp;isModal=False</t>
  </si>
  <si>
    <t xml:space="preserve">APOYAR EN LAS TAREAS OPERATIVAS DE CARÁCTERARCHIVÍSTICO DESARROLLADAS EN LA ALCALDÍA LOCAL PARA GARANTIZAR LA APLICACIÓN CORRECTA DELOS PROCEDIMIENTOS TÉCNICOS </t>
  </si>
  <si>
    <t>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 9.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</si>
  <si>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CPS-108-2020</t>
  </si>
  <si>
    <t>LUIS HERNANDO NIVIA PINZON</t>
  </si>
  <si>
    <t>FDLK-CD-108-2020</t>
  </si>
  <si>
    <t>https://community.secop.gov.co/Public/Tendering/OpportunityDetail/Index?noticeUID=CO1.NTC.1312900&amp;isFromPublicArea=True&amp;isModal=False</t>
  </si>
  <si>
    <t>PRESTACIÓN DE SERVICIOS PROFESIONALES PARA APOYAR JURÍDICAMENTE A LA ALCALDÍA LOCAL DE KENNEDY - FONDO DE DESARROLLO LOCAL DE KENNEDY EN LOS ASUNTOS CONSTITUCIONALES, LEGALES Y REGLAMENTARIOS DE SU COMPETENCIA, PARTICULARMENTE LOS RELACIONADOS CON LAS ETAPAS PRECONTRACTUAL, CONTRACTUAL Y POSCONTRACTUAL DE LOS PROCESOS DE CONTRATACIÓN</t>
  </si>
  <si>
    <t>1. Apoyar jurídicamente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4. Adelantar los procesos de contratación que requiera la Alcaldía Local de Kennedy-Fondo de Desarrollo Local de Kennedy para la selección de sus contratistas. 5. Elaborar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Eficiente.7.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jurídicamente la etapa de ejecución de los contratos celebrados por la Alcaldía Local de Kennedy-Fondo de Desarrollo Local de Kennedy, tramitando oportunamente las diferentes modificaciones (adiciones, prórrogas, cesiones, otrosí) que se viabilicen por parte de la entidad. 9. Apoyar jurídicamente los procedimientos sancionatorios derivados de los contratos celebrados por el Fondo de Desarrollo Local de Kennedy, garantizando la aplicación del debido proceso y la normatividad y lineamientos vigentes sobre la materia.10. Apoyar jurídicamente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21. Cumplir sus actividades y obligaciones de forma presencial y/o con trabajo desde casa, durante todo el tiempo que dure la Emergencia Sanitaria y/o el Estado de Calamidad.</t>
  </si>
  <si>
    <t>CPS-109-2020</t>
  </si>
  <si>
    <t>JUAN ALBERTO CARO CARO</t>
  </si>
  <si>
    <t>FDLK-CD-109-2020</t>
  </si>
  <si>
    <t>https://community.secop.gov.co/Public/Tendering/OpportunityDetail/Index?noticeUID=CO1.NTC.1313834&amp;isFromPublicArea=True&amp;isModal=False</t>
  </si>
  <si>
    <t>PRESTAR SUS SERVICIOS PROFESIONALES A LA ALCALDÍA LOCAL DE KENNEDY PARA APOYAR LA REALIZACIÓN DE LOS ENCUENTROS CIUDADANOS, LA RENDICIÓN DE CUENTAS, EL ACOMPAÑAMIENTO A LAS INSTANCIAS DE PARTICIPACIÓN LOCALES Y EL SEGUIMIENTO A LA EJECUCIÓN DEL PLAN DE DESARROLLO</t>
  </si>
  <si>
    <t>1. Apoyar en la articulación, orientación y concertación de las acciones de la Alcaldía Local en materia de promoción local de la participación y fortalecimiento de la sociedad civil y sus organizaciones sociales. 2. Acompañar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convocatoria, desarrollo y las actividades relacionadas con los encuentros ciudadanos. 5. Apoyar la realización y/o participar en las reuniones de carácter ordinario y/o extraordinario de las instancias de participación y/o de Gobierno de la localidad que le sean designadas por la Alcaldesa Local. 6. Articular acciones y estrategias para la implementación de la política pública y del Sistema Distrital de Participación. 7. Acompañar la realización de eventos ciudadanos y/o comunitarios que le sean designados. 8. Apoyar en el trámite y respuesta de los requerimientos y peticiones relacionados con el tema de participación que se requiera. 9. Apoyar en la consolidación y análisis de los diagnósticos sectoriales o poblacionales suministrados por las instituciones con presencia en lo local, cuando así se requiera. 10. Acompañar la formulación de los proyectos de inversión relacionados con participación ciudadana, en la etapa precontractual y contractual que se financien con recursos del Fondo de Desarrollo Local de Kennedy. 11. Apoyar en la etapa precontractual y contractual de los proyectos de inversión relacionados con participación ciudadana, que se financien con recursos del Fondo de Desarrollo Local. 12. Las demás que demande la Administración Local a través de su supervisor, que correspondan a la naturaleza del contrato y que sean necesarias para la consecución del fin del objeto contractual.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obligaciones de la esencia y la naturaleza del contrato, relacionadas con el cumplimiento del objeto del mismo.</t>
  </si>
  <si>
    <t>CPS-110-2020</t>
  </si>
  <si>
    <t>JOHN JAIRO LÓPEZ GAVILÁN</t>
  </si>
  <si>
    <t>FDLK-CD-110-2020</t>
  </si>
  <si>
    <t>https://community.secop.gov.co/Public/Tendering/OpportunityDetail/Index?noticeUID=CO1.NTC.1313658&amp;isFromPublicArea=True&amp;isModal=False</t>
  </si>
  <si>
    <t>PRESTAR SUS SERVICIOS PROFESIONALES PARA APOYAR ACTIVIDADES RELACIONADAS CON EVALUACION, SEGUIMIENTO Y CONTROL DE GESTION APOYANDO EL DESPACHO DEL ALCALDE LOCAL DE KENNEDY</t>
  </si>
  <si>
    <t xml:space="preserve">1. Apoyar al Alcalde Local en asuntos relacionados con el desarrollo de planes, programas y proyectos para el logro de resultados institucionales. 2. Realizar acompañamiento en la elaboración de respuestas relacionadas con solicitudes de información o documentación realizadas por entes de control y comunidad en general, de conformidad con la normatividad existente para la materia y dentro de los plazos, términos y condiciones establecidos por la misma. 3. Apoyar y aportar al Alcalde Local en la construcción de temas concernientes a su disciplina profesional, entregando los conceptos, análisis, recomendaciones e informes que le sean solicitados. 4. Asistir a las reuniones a las que sea citado o designado, para la atención de los asuntos relacionados con el objeto contractual. 5. Presentar informe mensual de las actividades realizadas en cumplimiento de las obligaciones pactadas. 6. Las demás que sean inherentes al objeto contractual, que se encuentren en la normatividad vigente o que sean solicitadas por el supervisor del contrato. 7.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</si>
  <si>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CPS-111-2020</t>
  </si>
  <si>
    <t>FDLK-CD-111-2020</t>
  </si>
  <si>
    <t>https://community.secop.gov.co/Public/Tendering/OpportunityDetail/Index?noticeUID=CO1.NTC.1313804&amp;isFromPublicArea=True&amp;isModal=False</t>
  </si>
  <si>
    <t>PRESTAR LOS SERVICIOS DE APOYO TÉCNICO Y ADMINISTRATIVO AL ÁREA DE GESTIÓN POLICIVA JURÍDICA DE LA ALCALDÍA LOCAL DE KENNEDY</t>
  </si>
  <si>
    <t>1. Brindar apoyo técnico en la clasificación del reparto de la correspondencia que ingresa por la ventanilla de CDI de control urbanístico y actividad comercial de competencia de los inspectores de policía 2. Clasificar y realizar la asignación de la correspondencia interna en el aplicativo SISTEMA DE GESTIÓN DOCUMENTAL y la entrega de los documentos en físico en el Área de Gestión Policiva Jurídica a los funcionarios según su competencia. 3. Proyectar, trasladar y dar respuesta a los requerimientos de la ciudadanía, Entidades Distritales y/o privadas según el caso. 4. Apoyar técnicamente los procesos que se presenten referente al bien de uso público conocido como Vereditas perteneciente al trazado de la Avenida Longitudinal de Occidente – ALO. 5. Verificar y dar respuesta a los correos electrónicos que son remitidos al correo del Área de Gestión Policiva Jurídica. 6. Apoyar los operativos de inspección vigilancia y control de acuerdo a la programación que se elaboren en el Área de Gestión Policiva y Jurídica. 7. Manejo de agenda y/o reuniones a las que asiste la Coordinadora del área de gestión policiva jurídica. 8. Revisión cuentas de cobro demás trámites administrativos, pre contractuales, contractuales y poscontractuales relacionados con los Contratos de Prestación de Servicios que sean supervisados por la Profesional Especializado 222-24 del Área de Gestión Policiva Jurídica. 9. Convocar y/o asistir a las reuniones que le sean asignadas referentes a los temas relacionados con los Sistemas de información y/o aplicativos de la SDG. 10. Revisión y generación del acta de reparto y anexar autos de reparto en cada una de las actuaciones que se asignaron a los inspectores de policía. 11. Las demás que le asigne el Supervisor y que surjan de la naturaleza del contrato.</t>
  </si>
  <si>
    <t>CPS-112-2020</t>
  </si>
  <si>
    <t>FDLK-CD-112-2020</t>
  </si>
  <si>
    <t>https://community.secop.gov.co/Public/Tendering/OpportunityDetail/Index?noticeUID=CO1.NTC.1315086&amp;isFromPublicArea=True&amp;isModal=False</t>
  </si>
  <si>
    <t>APOYAR AL ALCALDESA LOCAL EN LA PROMOCIÓN, ACOMPAÑAMIENTO, COORDINACIÓN Y ATENCIÓN DE LAS INSTANCIAS DE COORDINACIÓN INTERINSTITUCIONALES Y LAS INSTANCIAS DE PARTICIPACIÓN LOCALES, ASÍ COMO LOS PROCESOS COMUNITARIOS EN LA LOCALIDAD</t>
  </si>
  <si>
    <t>1. Apoyar en la coordinación, articulación, orientación y concertación de las acciones de la Alcaldía Local en materia de promoción local de la participación y fortalecimiento de la sociedad civil y sus organizaciones sociales. 2. Apoyar y articular los espacios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 CLIP, Consejo Local de Política Social – CLOPS, así como los espacios de control social y rendición de cuentas, tanto de la administración local como distrital que sean necesarios. 4. Apoyar la convocatoria, desarrollo y las actividades relacionadas con los encuentros ciudadanos. 5. Apoyar la realización y/o participar en las reuniones de carácter ordinario y/o extraordinario de las instancias de participación y/o de Gobierno de la localidad que le sean designadas por la Alcaldesa Local. 6. Articular acciones y estrategias para la implementación de la política pública y del Sistema Distrital de Participación. 7. Apoyar la realización de eventos ciudadanos y/o comunitarios que le sean designados. 8. Apoyar en el trámite y respuesta de los requerimientos y peticiones relacionados con el tema de participación que se requiera. 9. Apoyar en la consolidación y análisis de los diagnósticos sectoriales o poblacionales suministrados por las instituciones con presencia en lo local, cuando así se requiera. 10. Apoyar la formulación de los proyectos de inversión relacionados con participación ciudadana, en la etapa precontractual y contractual que se financien con recursos del Fondo de Desarrollo Local de Kennedy. 11. Apoyar en la etapa precontractual y contractual de los proyectos de inversión relacionados con participación ciudadana, que se financien con recursos del Fondo de Desarrollo Local. 12. Apoyar la supervisión de contratos y convenios relacionados con participación ciudadana que le sean designados por el la Alcaldesa Local, según lo establecido en el Manual de Supervisión e Interventoría de la Secretaría Distrital de Gobierno. 13. Las demás que demande la Administración Local a través de su supervisor, que correspondan a la naturaleza del contrato y que sean necesarias para la consecución del fin del objeto contractual. 14. Asistir a las reuniones a las que sea citado o designado, para la atención de los asuntos relacionados con el objeto contractual. 15. Presentar informe mensual de las actividades realizadas en cumplimiento de las obligaciones pactadas. 16. Entregar, mensualmente, el archivo de los documentos suscritos que haya generado en cumplimiento del objeto y obligaciones contractuales. 17. Las demás obligaciones de la esencia y la naturaleza del contrato, relacionadas con el cumplimiento del objeto del mismo.</t>
  </si>
  <si>
    <t>CPS-113-2020</t>
  </si>
  <si>
    <t>WILFREDO PAEZ GALINDO</t>
  </si>
  <si>
    <t>FDLK-CD-113-2020</t>
  </si>
  <si>
    <t>https://community.secop.gov.co/Public/Tendering/OpportunityDetail/Index?noticeUID=CO1.NTC.1316229&amp;isFromPublicArea=True&amp;isModal=False</t>
  </si>
  <si>
    <t>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optimizar los recursos públicos invertidos. 8. Responder por los elementos que se encuentran en el inventario del vehículo que se le asigne y devolverlos en buen estado, salvo el deterioro normal por el uso. 9. Responder y realizar el pago de las correspondientes infracciones de tránsito generadas en el desarrollo de actividades. 10. Adjuntar al informe mensual, la consulta y evidencia de la no existencia de pendientes de comparendos de la página de la Secretaria de Movilidad, correspondiente al periodo reportado. 11. Las demás que sean inherentes al objeto contractual, que se encuentren en la normatividad vigente o que sean solicitadas por el supervisor del contrato.</t>
  </si>
  <si>
    <t>CPS-114-2020</t>
  </si>
  <si>
    <t>DEIVID ALEJANDRO HENAO PLAZA</t>
  </si>
  <si>
    <t>FDLK-CD-114-2020</t>
  </si>
  <si>
    <t>https://community.secop.gov.co/Public/Tendering/OpportunityDetail/Index?noticeUID=CO1.NTC.1316233&amp;isFromPublicArea=True&amp;isModal=False</t>
  </si>
  <si>
    <t>1. Apoyar la gestión de la Administración Local en la revisión, análisis y verificación del cumplimiento de los requisitos, de las liquidaciones y obligaciones por pagar derivadas de los contratos o convenios suscritos por el Fondo de Desarrollo Local de Kennedy. 2. Apoyar en el seguimiento y control de las liquidaciones y Obligaciones por Pagar constituidas por el Fondo de desarrollo Local de Kennedy. 3. Recopilar, organizar y clasificar la información en coordinación con la oficina de presupuesto, y el Área de Gestión de Desarrollo Local sobre los compromisos contractuales suscritos por el fondo que requiera para la gestión de las liquidaciones y obligaciones por pagar que se le asignen. 4. Gestionar ante la Dirección para la Gestión del Desarrollo Local, contratistas y organizaciones públicas o privadas la búsqueda de informes finales, actas de terminación y actas de liquidación de las obligaciones por pagar y demás información que se le asignen. 5. Realizar el seguimiento a los contratos objeto de liquidación de manera objetiva, con la finalidad que se garantice el cumplimiento de los requisitos para proceder a la liquidación. 6. Depurar, clasificar y analizar la información en coordinación con la oficina de presupuesto y el área de gestión de desarrollo local sobre los contratos a perder competencia para liquidación administrativa por el Fondo de Desarrollo Local. 7. Preparar documentos de carácter técnico, jurídico y financiero, oficios, memorandos, relacionados con la liquidación de los contratos o convenios, que por su complejidad o trámite que así lo requieran. 8. Apoyar en la elaboración o proyección de los actos de trámite o de fondo, que así requiera la Alcaldía Local de Kennedy, de conformidad con lo establecido por el supervisor y/o el apoyo a la supervisión. 9. Elaborar, consolidar y/o analizar las respuestas de la información o documentación solicitada por los entes de control, entidades públicas y/o privadas y comunidad en general que firmara 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10. Ejecutar el apoyo a la supervisión para las liquidaciones que le sean designadas por el Alcalde Local de conformidad con el art 83 de la Ley 1474 de 2011, y demás normatividad existente. 11. Apoyar con el reporte de la información o revisión de la misma cuando así se lo determine el supervisor o apoyo a la supervisión, a los aplicativos SIVICOF, SECOP, CONTRATACION A LA VISTA y demás que deba cumplir la Alcaldía Local y el Fondo de Desarrollo Local de Kennedy, dentro de los plazos términos y condiciones establecidos en el marco legal y/o reglamentario. Presentando informes soportados, cuando el Alcalde Local así lo determine. 12. Las demás que sean inherentes al objeto contractual, que se encuentren en la normatividad vigente o que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</si>
  <si>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CPS-115-2020</t>
  </si>
  <si>
    <t>RUBEN DARIO ORTIZ BOGOTA</t>
  </si>
  <si>
    <t>FDLK-CD-115-2020</t>
  </si>
  <si>
    <t>https://community.secop.gov.co/Public/Tendering/OpportunityDetail/Index?noticeUID=CO1.NTC.1316100&amp;isFromPublicArea=True&amp;isModal=False</t>
  </si>
  <si>
    <t>PRESTAR LOS SERVICIOS DE APOYO EN LA CONDUCCIÓN DE LOS VEHÍCULOS PESADOS DEL PARQUE AUTOMOTOR DE PROPIEDAD DEL FONDO DE DESARROLLO LOCAL DE KENNEDY</t>
  </si>
  <si>
    <t>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efectuar un control y seguimiento de los recursos públicos invertidos. 8. Responder por los elementos que se encuentran en el inventario del vehículo que se le asigne y devolverlos en buen estado, salvo el deterioro normal por el uso. 9. Realizar las actividades pertinentes para la operación de maquinaria amarilla de propiedad del Fondo de Desarrollo Local de Kennedy, con la necesidad que así determine el supervisor y/o apoyo a la supervisión. 10. El/La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11. Las demás que sean inherentes al objeto contractual, que se encuentren en la normatividad vigente o que sean solicitadas por el supervisor del contrato.</t>
  </si>
  <si>
    <t>CPS-116-2020</t>
  </si>
  <si>
    <t>JOSE INOCENCIO MARTINEZ</t>
  </si>
  <si>
    <t>FDLK-CD-116-2020</t>
  </si>
  <si>
    <t>https://community.secop.gov.co/Public/Tendering/OpportunityDetail/Index?noticeUID=CO1.NTC.1316909&amp;isFromPublicArea=True&amp;isModal=False</t>
  </si>
  <si>
    <t>CPS-117-2020</t>
  </si>
  <si>
    <t>FABIAN CAMILO GARCIA VILLARREAL</t>
  </si>
  <si>
    <t>FDLK-CD-117-2020</t>
  </si>
  <si>
    <t>https://community.secop.gov.co/Public/Tendering/OpportunityDetail/Index?noticeUID=CO1.NTC.1316755&amp;isFromPublicArea=True&amp;isModal=False</t>
  </si>
  <si>
    <t xml:space="preserve">1. Coordinar las actividades del equipo de gestores de convivencia, en atención a los lineamientos impartidos por el área de Gestión Policiva y Jurídica de la Alcaldía Local de Kennedy y/o el despacho del Alcalde Local. 2.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3.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4. Reportar cualquier situación que pueda afectar las condiciones de seguridad y convivencia ante las autoridades locales competentes. 5. Acompañar acciones operativas de inspección vigilancia y control adelantadas por la Alcaldía Local. 6. Brindar apoyo y prestar sus servicios al plan integral de seguridad y convivencia del distrito de acuerdo a las instrucciones de la Alcaldía Local. 7. Dar trámite a los requerimientos en general que realice la comunidad con el fin de restablecer la armonía, paz, seguridad y convivencia pacífica, en la localidad. 8. Realizar el monitoreo constante del comportamiento de la seguridad, convivencia y percepción de seguridad en los territorios de la localidad. 9. Mantener líneas de comunicación activas con el Supervisor y el Apoyo a la supervisión del contrato. 10. Apoyar a la administración local en la identificación de problemáticas territoriales que afecten la armonía, paz, seguridad y convivencia pacífica, mediante el acompañamiento a espacios participativos. 11. Ejecutar las supervisiones y/o apoyos a la supervisión que le sean asignadas relacionadas con seguridad, convivencia y justicia, cumpliendo con los manuales y normas existentes. 12. Las demás que se le asignen y que surjan de la naturaleza del Contrato. 13. Cumplir sus actividades y obligaciones de forma presencial y/o con trabajo desde casa, durante todo el tiempo que dure la Emergencia Sanitaria y/o el Estado de Calamidad. </t>
  </si>
  <si>
    <t>CPS-118-2020</t>
  </si>
  <si>
    <t>ANDRES VALBUENA POLANIA</t>
  </si>
  <si>
    <t>FDLK-CD-118-2020</t>
  </si>
  <si>
    <t>https://community.secop.gov.co/Public/Tendering/OpportunityDetail/Index?noticeUID=CO1.NTC.1317346&amp;isFromPublicArea=True&amp;isModal=False</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</si>
  <si>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11.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</si>
  <si>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CPS-119-2020</t>
  </si>
  <si>
    <t>JAIRO JAVIER SUÁREZ HERNÁNDEZ</t>
  </si>
  <si>
    <t>FDLK-CD-119-2020</t>
  </si>
  <si>
    <t>https://community.secop.gov.co/Public/Tendering/OpportunityDetail/Index?noticeUID=CO1.NTC.1317184&amp;isFromPublicArea=True&amp;isModal=False</t>
  </si>
  <si>
    <t xml:space="preserve">1. Apoyar las labores relacionadas con la implementación del Subsistema Interno de Gestión Documental y Archivos, así como apoyar la adecuada implementación de los instrumentos archivísticos emitidos por la Secretaria Distrital de Gobierno 2. Acompañar técnicamente a los auxiliares en la aplicación de la tabla de retención documental a la documentación producida entre el 29 de diciembre de 2006 y el 29 de septiembre de 2016 en la Alcaldía Local. 3. Realizar el control de calidad a la documentación intervenida por la Alcaldía velando porque sea conformada según la estructura presentada en la Tabla de Retención Documental de la Entidad de la SGD. 4. Apoyar los procesos archivísticos necesarios para el cabal cumplimiento de la organización documental de la dependencia. 5. Efectuar capacitación a los funcionarios en el diligenciamiento de los formatos establecidos por la Dirección Administrativa para el buen funcionamiento de la gestión documental. 6. Presentar informes mensuales de avance sobre el proceso 7. Apoyar la preparación física de las transferencias documentales primarias y secundarias aplicando los procedimientos definidos por la SDG en consonancia con lo establecido en el Decreto 1080 de 2015. 8. Las demás obligaciones que sean asignadas por la Líder de Gestión Documental y de acuerdo con el objeto del contrato. 9.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</si>
  <si>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CPS-120-2020</t>
  </si>
  <si>
    <t>PAOLA ANDREA OTERO LOPEZ</t>
  </si>
  <si>
    <t>FDLK-CD-120-2020</t>
  </si>
  <si>
    <t>https://community.secop.gov.co/Public/Tendering/OpportunityDetail/Index?noticeUID=CO1.NTC.1317268&amp;isFromPublicArea=True&amp;isModal=False</t>
  </si>
  <si>
    <t>PRESTAR SERVICIOS PROFESIONALES PARA APOYAR JURÍDICAMENTE A LA ALCALDÍA LOCAL DE KENNEDY-FONDO DE DESARROLLO LOCAL DE KENNEDY EN LOS ASUNTOS CONSTITUCIONALES, LEGALES Y REGLAMENTARIOS DE SU COMPETENCIA, PARTICULARMENTE LOS RELACIONADOS CON LAS ETAPAS PRECONTRACTUAL, CONTRACTUAL Y POSCONTRACTUAL DE LOS PROCESOS DE CONTRATACIÓN”.</t>
  </si>
  <si>
    <t>1. Prestar apoyo jurídico en los actos de trámite o de fondo que así requiera el Alcalde Local. 2. Acompañar jurídicamente las etapas pre contractual, contractual y pos contractual de los procesos de contratación que adelante la Alcaldía Local de Kennedy-Fondo de Desarrollo Local de Kennedy para el cumplimiento de los planes, programas y proyectos establecidos en el Plan de Desarrollo Local de la localidad. 3. Elaborar de los diferentes documentos, resoluciones, actas y formatos necesarios para adelantar los procesos y procedimientos de contratación requeridos por la Alcaldía Local de Kennedy-Fondo de Desarrollo Local de Kennedy. 4. Apoyar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5. Apoyar el desarrollo de los procesos de contratación que requiera la Alcaldía Local de Kennedy-Fondo de Desarrollo Local de Kennedy para la selección de sus contratistas. 6. Elaborar los informes de evaluación jurídica de las propuestas presentadas en los procesos de contratación adelantados por la Alcaldía Local de Kennedy-Fondo de Desarrollo Local de Kennedy y consolidar los demás informes de evaluación de propuestas. 7.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 8.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9. Acompañar jurídicamente la etapa de ejecución de los contratos celebrados por la Alcaldía Local de Kennedy-Fondo de Desarrollo Local de Kennedy, para que se tramiten oportunamente las diferentes modificaciones (adiciones, prórrogas, cesiones, otrosí) que se viabilicen por parte de la entidad. 10. Acompañar jurídicamente los procedimientos sancionatorios derivados de los contratos celebrados por el Fondo de Desarrollo Local de Kennedy, garantizando la aplicación del debido proceso y la normatividad y lineamientos vigentes sobre la materia. 11. Apoyar jurídicamente la etapa de liquidación de los contratos suscritos por la Alcaldía Local de Kennedy-Fondo de Desarrollo Local de Kennedy. 12.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13. Emitir conceptos en temas jurídicos en el marco del objeto del contrato.14.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15. Apoyar la formulación y seguimiento de los planes de mejoramiento que se originen en las auditorias e informes emitidos por los entes de control. 16. Asistir a las reuniones que estén relacionadas con el objeto del presente contrato, cuando así lo determine el supervisor y/o apoyo a la supervisión.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relacionadas con el cumplimiento del objeto del mismo.</t>
  </si>
  <si>
    <t>CPS-121-2020</t>
  </si>
  <si>
    <t>RÓMULO SIMÓN ESTRELLA PANTOJA</t>
  </si>
  <si>
    <t>FDLK-CD-121-2020</t>
  </si>
  <si>
    <t>https://community.secop.gov.co/Public/Tendering/OpportunityDetail/Index?noticeUID=CO1.NTC.1317661&amp;isFromPublicArea=True&amp;isModal=False</t>
  </si>
  <si>
    <t xml:space="preserve">PRESTAR LOS SERVICIOS DE APOYO ASISTENCIAL Y ADMINSTRATIVO EN EL PROYECTO 1380, MI CASA ME PERTENECE, TENDIENTE A LA TITULACION DE PREDIOS, CONFORME AL PLAN DE DESARROLLO LOCAL
</t>
  </si>
  <si>
    <t>1. Realizar las actividades necesarias para atender las solicitudes y requerimientos de los usuarios del programa 1380 Mi Casa Me Pertenece. 2. Atención al público que acuda al programa 1380 Mi Casa Me Pertenece. 3. Registrar y tramitar las solicitudes de la comunidad y las diferentes entidades públicas, organizaciones privadas y funcionarios, que soliciten atención referente al proyecto en mención. 4. Apoyar la digitación, digitalización y registro de documentos en el aplicativo sistema de gestión documental y demás aplicativa de uso del programa 1380. 5. Digitar o transcribir informes escritos de las visitas asignadas, oficios, respuestas, informes, consolidación de información y demás solicitudes asignadas por el apoyo a la supervisión referente al proyecto de la referencia 6. Operar las herramientas y procedimientos de registro, tramite, reparto y seguimiento a la correspondencia recibida y enviada por parte del proyecto en mención, que permita descongestión y tramite oportuno ante los juzgados competentes. 7. Realizar las actividades dando cumplimiento a las herramientas y procedimientos, que permitan la debida numeración, comunicación, notificación, publicación y archivo de las comunicaciones emitidas por juzgados y demás entidades entorno al programa 1380. 8. Realizar la organización de documento generados por las demandas presentadas a la jurisdicción, cumpliendo con lo establecido por gestión documental. 9. Facilitar, registrar y controlar, el acceso para la consulta y préstamo de documentos correspondiente a expedientes. 10. Participar en cada una de las actividades del Sistema Integrado de Gestión, entregando el informe correspondiente a la supervisión. 11. Apoyo al componente jurídico, mediante la revisión de procesos en juzgados afín de identificar documentos expedido por juzgados para impulso procesal. 12. Las demás que sean inherentes al objeto contractual que se encuentren en la normatividad vigente o que sean solicitadas por el supervisor del contrato.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</si>
  <si>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CPS-122-2020</t>
  </si>
  <si>
    <t>SERGIO ANDRES CALDERON GARZÓN</t>
  </si>
  <si>
    <t>FDLK-CD-122-2020</t>
  </si>
  <si>
    <t>https://community.secop.gov.co/Public/Tendering/OpportunityDetail/Index?noticeUID=CO1.NTC.1317839&amp;isFromPublicArea=True&amp;isModal=False</t>
  </si>
  <si>
    <t>PRESTAR LOS SERVICIOS PROFESIONALES PARA EL DESARROLLO E IMPLEMENTACIÓN DE ESTRATEGIAS DE SENSIBILIZACIÓN EN EL MARCO DE LA SANA CONVIVENCIA Y CULTURA CIUDADANA</t>
  </si>
  <si>
    <t>1. Diseñar y presentar para su elaboración estrategias y herramientas creativas que promuevan la convivencia y la cultura ciudadana en la localidad, en los espacios priorizados. 2. Desarrollar talleres creativos para sensibilizar a la comunidad de las propiedades horizontales en la resolución de conflictos. 3. Gestionar alianzas con entidad públicas y privadas para el desarrollo y bienestar de las campañas de sensibilización.4. Elaborar una metodología de carácter lúdico pedagógico que permita el acercamiento y participación de la comunidad en el desarrollo de las campañas de sensibilización. 5. Vincular a la comunidad priorizada en las campañas de sensibilizada sobre convivencia y cultura ciudadana. 6. Desarrollar en la alcaldía local de Kennedy, talleres de coach sobre liderazgo, trabajo en equipo, comunicación asertiva y felicidad organizacional. 7. Desarrollar en colegios priorizados por la Alcaldía, talleres de liderazgo, proyecto de vida, y auto estima, entre los grados quinto (5) de primaria y octavo (8) de bachillera to. 8. Las demás que le sean asignadas en el marco del objeto contractual. 9.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</si>
  <si>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CPS-123-2020</t>
  </si>
  <si>
    <t>SANDRA MARCELA ALZATE GARCIA</t>
  </si>
  <si>
    <t>FDLK-CD-123-2020</t>
  </si>
  <si>
    <t>https://community.secop.gov.co/Public/Tendering/OpportunityDetail/Index?noticeUID=CO1.NTC.1318143&amp;isFromPublicArea=True&amp;isModal=False</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</si>
  <si>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</si>
  <si>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1. Recibir la documentación a intervenir, verificando mediante punteo cajas y carpetas entregadas para el proceso técnico. 2. Realizar la intervención de 8 metros lineales de la documentación, aplicando la metodología prevista para la organización mediante la clasificación de la misma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que sean inherentes al objeto contractual, que se encuentren en la normatividad vigente o que sean solicitadas por el supervisor del contrato.</t>
  </si>
  <si>
    <t>CPS-124-2020</t>
  </si>
  <si>
    <t>GEOVANNY ALEXANDER SANCHEZ TRUJILLO</t>
  </si>
  <si>
    <t>FDLK-CD-124-2020</t>
  </si>
  <si>
    <t>https://community.secop.gov.co/Public/Tendering/OpportunityDetail/Index?noticeUID=CO1.NTC.1318151&amp;isFromPublicArea=True&amp;isModal=False</t>
  </si>
  <si>
    <t>CPS-125-2020</t>
  </si>
  <si>
    <t>ANGELICA MARIA VARGAS PINZON</t>
  </si>
  <si>
    <t>FDLK-CD-125-2020</t>
  </si>
  <si>
    <t>https://community.secop.gov.co/Public/Tendering/OpportunityDetail/Index?noticeUID=CO1.NTC.1318177&amp;isFromPublicArea=True&amp;isModal=False</t>
  </si>
  <si>
    <t>CPS-126-2020</t>
  </si>
  <si>
    <t>ANA MARIA CORTÉS CABRERA</t>
  </si>
  <si>
    <t>FDLK-CD 126-2020</t>
  </si>
  <si>
    <t>https://community.secop.gov.co/Public/Tendering/OpportunityDetail/Index?noticeUID=CO1.NTC.1318702&amp;isFromPublicArea=True&amp;isModal=False</t>
  </si>
  <si>
    <t>1. Clasificar los expedientes asignados por vigencia y tipologías: Espacio público, funcionamiento de establecimientos de comercio Ley 232 de 1995 y obras urbanísticas, según la norma que regule cada tipología. 2. Proyectar 40 actos administrativos mensuales y 40 impulsos procesales mensuales, conforme con la normatividad vigente, que permitan decidir, depurar y dar cierre a los trámites procesales represados y presentarlos al Profesional que cumpla con el rol de supervisión estratégica de depuración e impulso procesal local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que cumpla con el rol de supervisión estratégica de depuración e impulso procesal local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“SI ACTUA”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 14.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</si>
  <si>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CPS-127-2020</t>
  </si>
  <si>
    <t>CLAUDIA PATRICIA RUIZ SARAY</t>
  </si>
  <si>
    <t>FDLK-CD 127-2020</t>
  </si>
  <si>
    <t>https://community.secop.gov.co/Public/Tendering/OpportunityDetail/Index?noticeUID=CO1.NTC.1318804&amp;isFromPublicArea=True&amp;isModal=False</t>
  </si>
  <si>
    <t>GARANTÍA DE LOS DERECHOS DE LA POBLACIÓN MAYOR EN EL MARCO DE LA POLÍTICA PÚBLICA SOCIAL PARA</t>
  </si>
  <si>
    <t>CPS-128-2020</t>
  </si>
  <si>
    <t>GIOVANNY ESTEBEN RONDON VANEGAS</t>
  </si>
  <si>
    <t>FDLK-CD 128-2020</t>
  </si>
  <si>
    <t>https://community.secop.gov.co/Public/Tendering/OpportunityDetail/Index?noticeUID=CO1.NTC.1318703&amp;isFromPublicArea=True&amp;isModal=False</t>
  </si>
  <si>
    <t>PRESTAR LOS SERVICIOS DE APOYO TÉCNICO Y ADMINISTRATIVO EN LA DESCONGESTIÓN DE TRÁMITES DEL ÁREA DE GESTIÓN POLICIVA JURÍDICA DE LA ALCALDÍA LOCAL DE KENNEDY</t>
  </si>
  <si>
    <t>1. Realizar el apoyo en las actividades necesarias para atender las solicitudes y requerimientos de los usuarios del área de gestión policiva jurídica de la Alcaldía Local. 2. Atender al público que acuda al área de gestión policiva jurídica de la Alcaldía Local de Kennedy. 3. Registrar y tramitar las solicitudes de la comunidad y las diferentes entidades públicas y organizaciones privadas y funcionarios, que soliciten atención de Coordinación y las demás oficinas. 4. Apoyar la digitación, digitalización y registro de documentos y actuaciones administrativas en los aplicativos de SISTEMA DE GESTIÓN DOCUMENTAL, SI ACTUA y demás aplicativos de uso del área de gestión policiva jurídica. 5. Proyectar oficios, respuestas, informes, consolidación de información y demás solicitudes asignadas por el apoyo a la supervisión. 6. Efectuar apoyo a la recepción y los procedimientos de registro, trámite, reparto y seguimiento, a la correspondencia recibida y enviada por parte del área gestión policiva jurídica y las demás oficinas, que permitan la descongestión y trámite oportuno. 7. Realizar las actividades dando cumplimiento a las herramientas y procedimientos, que permitan la debida numeración, comunicación, notificación, publicación y archivo de los actos administrativos y demás comunicaciones emitidos por el área de gestión policiva jurídica. 8. Mantener organizados la documentación asignadas por el apoyo a la supervisión, cumpliendo con las normas y procedimientos de gestión documental aplicables y vigentes. 9. Facilitar, registrar y controlar, el acceso para consulta y el préstamo de documentación.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</si>
  <si>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CPS-129-2020</t>
  </si>
  <si>
    <t>SERGIO EDUARDO MOLINA OCHOA</t>
  </si>
  <si>
    <t>FDLK-CD 129-2020</t>
  </si>
  <si>
    <t>https://community.secop.gov.co/Public/Tendering/OpportunityDetail/Index?noticeUID=CO1.NTC.1318805&amp;isFromPublicArea=True&amp;isModal=False</t>
  </si>
  <si>
    <t xml:space="preserve">Prestar sus servicios profesionales a la alcaldía local de Kennedy apoyando la etapa precontractual, contractual y poscontractual del proyecto de infraestructura y espacio público tendiente a garantizar el cumplimiento del plan de desarrollo local </t>
  </si>
  <si>
    <t>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acorde a las necesidades del FDLK. 5. Ejecutar el apoyo a la supervisión que le sea designada por el Alcalde Local de conformidad con el art.83 de la Ley 1474 de 2011, y demás normatividad existente.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</si>
  <si>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CPS-130-2020</t>
  </si>
  <si>
    <t>TILCIA YULIE VELANDIA NIÑO</t>
  </si>
  <si>
    <t>FDLK-CD 130-2020</t>
  </si>
  <si>
    <t>https://community.secop.gov.co/Public/Tendering/OpportunityDetail/Index?noticeUID=CO1.NTC.1318806&amp;isFromPublicArea=True&amp;isModal=False</t>
  </si>
  <si>
    <t>CPS-131-2020</t>
  </si>
  <si>
    <t>VILMA SOFIA CASSAB APONTE</t>
  </si>
  <si>
    <t>FDLK-CD 131-2020</t>
  </si>
  <si>
    <t>https://community.secop.gov.co/Public/Tendering/OpportunityDetail/Index?noticeUID=CO1.NTC.1318808&amp;isFromPublicArea=True&amp;isModal=False</t>
  </si>
  <si>
    <t>PRESTAR SUS SERVICIOS PROFESIONALES A LA ALCALDÍA LOCAL DE KENNEDY APOYANDO TÉCNICAMENTE LAS DISTINTAS ETAPAS DE LOS PROYECTOS DEL ÁREA INFRAESTRUCTURA</t>
  </si>
  <si>
    <t>1. Adelantar el proceso de identificación y verificación técnica de las obras del área de infraestructura llevadas a cabo por el Fondo de Desarrollo Local de Kennedy conforme a los amparos establecidos para las obras, bienes y servicios. 2. Realizar las visitas de seguimiento de la estabilidad de las obras y de los bienes y servicios de los proyectos del área de infraestructura elaborando los informes técnicos pertinentes manteniendo la información actualizada. 3. Apoyar al área de infraestructura en el manejo y asistencia a los espacios institucionales locales, distritales y nacionales que guarden estrecha relación con los proyectos de infraestructura. 4. Apoyar a la oficina de planeación del Área de Gestión para el Desarrollo Local en el seguimiento y control de los componentes de los proyectos de infraestructura de acuerdo a la naturaleza del objeto contractual.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Apoyar el proceso de identificación y verificación técnica para la selección y priorización de los componentes del área de infraestructura que se adelantan por parte del Fondo de Desarrollo Local de Kennedy. 8. Ejecutar el apoyo a la supervisión que le sea designada por el Alcalde Local de conformidad con el art.83 de la Ley 1474 de 2011, y demás normatividad existente. 9. Las demás que sean inherentes al objeto contractual, que se encuentren en la normatividad vigente o que sean solicitadas por el supervisor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</si>
  <si>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CPS-132-2020</t>
  </si>
  <si>
    <t>JOAN CAMILO PINTO</t>
  </si>
  <si>
    <t>FDLK-CD 132-2020</t>
  </si>
  <si>
    <t>https://community.secop.gov.co/Public/Tendering/OpportunityDetail/Index?noticeUID=CO1.NTC.1318761&amp;isFromPublicArea=True&amp;isModal=False</t>
  </si>
  <si>
    <t>PRESTAR SUS SERVICIOS PROFESIONALES
A LA ALCALDIA LOCAL DE KENNEDY PARA APOYA LA REALIZACION DE LOS
ENCUENTROS CIUDADANOS, EL ACOMPAÑAMIENTO A LAS INSTANCIAS DE
PARTICIPACION LOCALES Y EL SEGUIMIENTO A LA FORMULACION DEL PLAN DE
DESARROLLO</t>
  </si>
  <si>
    <t>1. Apoyar en la articulación, orientación y concertación de las acciones de la Alcaldía Local en materia de promoción local de la participación y fortalecimiento de la sociedad civil y sus organizaciones sociales. 2. Acompañar las instancias de participación ciudadana y comunitaria, Juntas de Acción Comunal, Asociaciones de Vecinos y demás instancias de participación existentes en la Localidad de conformidad con las indicaciones de la Alcaldía Local. 3. Apoyar las instancias de coordinación interinstitucional, Consejo Local de Gobierno, Comisión Local Intersectorial de Participación CLIP, Consejo Local de Política Social CLOPS, así como los espacios de control social y rendición de cuentas, tanto de la administración local como distrital que sean necesarios. 4. Apoyar la convocatoria, desarrollo y las actividades relacionadas con los encuentros ciudadanos 5. Apoyar la realización y/o participar en las reuniones de carácter ordinario y/o extraordinario de las instancias de participación y/o de Gobierno de la localidad que le sean designadas por la Alcaldesa Local. 6. Articular acciones y estrategias para la implementación de la política pública y del Sistema Distrital de Participación 7. Acompañar la realización de eventos ciudadanos y/o comunitarios que le sean designados. 8. Apoyar en el trámite y respuesta de los requerimientos y peticiones relacionados con el tema de participación que se requiera. 9. Apoyar en la consolidación y análisis de los diagnósticos sectoriales o poblacionales suministrados por las instituciones con presencia en lo local, cuando así se requiera. 10. Acompañar la formulación de los proyectos de inversión relacionados con participación ciudadana, en la etapa precontractual y contractual que se financien con recursos del Fondo de Desarrollo Local de Kennedy 11. Apoyar en la etapa precontractual y contractual de los proyectos de inversión relacionados con participación ciudadana, que se financien con recursos del Fondo de Desarrollo Local. 12. Las demás que demande la Administración Local a través de su supervisor, que correspondan a la naturaleza del contrato y que sean necesarias para la consecución del fin del objeto contractual.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obligaciones de la esencia y la naturaleza del contrato, relacionadas con el cumplimiento del objeto del mismo.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</si>
  <si>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CPS-133-2020</t>
  </si>
  <si>
    <t>JOSE GOTARDO PEREZ SOTO</t>
  </si>
  <si>
    <t>FDLK-CD 133-2020</t>
  </si>
  <si>
    <t>https://community.secop.gov.co/Public/Tendering/OpportunityDetail/Index?noticeUID=CO1.NTC.1319111&amp;isFromPublicArea=True&amp;isModal=False</t>
  </si>
  <si>
    <t>APOYAR EL (LA) ALCALDE(SA) LOCAL EN LA GESTIÓN DE LOS ASUNTOS RELACIONADOS CON SEGURIDAD CIUDADANA, CONVIVENCIA Y PREVENCIÓN DE CONFLICTIVIDADES, VIOLENCIAS Y DELITOS EN LA LOCALIDAD, DE CONFORMIDAD CON EL MARCO NORMATIVO APLICABLE EN LA MATERIA</t>
  </si>
  <si>
    <t>1.Apoyar al Alcalde(sa)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Alcalde(sa) Local y la SCJ. 2.Asistir a las reuniones del Consejo Local de Seguridad, apoyar el desarrollo de las mismas,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vigente.6. Participar, propender por el cumplimiento y hacer seguimiento a las metas del Plan de Gestión Local relacionadas con seguridad, convivencia y justicia. 7. Revisar, analizar y conceptuar sobre la información relacionada con la situación de convivencia y seguridad ciudadana de la localidad, promoviendo y coordinando la caracterización de las problemáticas y la difusión de la información a nivel distrital. 8. Revisar, analizar y conceptuar sobre de los informes presentados al Alcalde(sa) Local, en temas relacionados con seguridad, convivencia y justicia, cuando así lo solicite la Alcaldía Local. 9. Ejecutar las supervisiones que le sean asignadas relacionadas con seguridad, convivencia y justicia, cumpliendo con los manuales y normas existentes. 10. Apoyar la formulación de los proyectos de inversión de la Alcaldía Local relacionados con seguridad y convivencia, en concordancia con lo establecido en el Plan de Desarrollo Local, las líneas de inversión dictadas por el Consejo Superior de Política Fiscal - CONFIS, los criterios de elegibilidad y viabilidad del Sector Seguridad, las directrices del Departamento Administrativo del Planeación Distrital y de conformidad con los plazos e instrucciones que le imparta el (la) Alcalde(sa) Local. 11. Apoyar la supervisión e interventoría de contratos o convenios relacionados con seguridad y convivencia que le sean designados por el Alcalde(sa) Local, conforme con lo establecido en el Manual de Supervisión e Interventoría de la Secretaría Distrital de Gobierno.12.Convocar y apoyar la instalación y el desarrollo de los Puestos de Mando Unificado -PMU, de responsabilidad de la Alcaldía Local, de acuerdo con la normatividad vigente y las instrucciones que le imparta el (la) Alcalde(sa) Local.13. Asistir y apoyar, al Alcalde(sa) Local o a quien este designe, en las reuniones de carácter externo o interno, diligencias, visitas y operativos que se requieran. 14. Apoyar la implementación del Capítulo Local del Plan Integral de Seguridad, Convivencia y Justicia Distrital, realizar su seguimiento y actualización, de conformidad con las instrucciones que le imparta el (la) Alcalde(sa)Local. 15. Promover, convocar, participar, hacer seguimiento y registrar, en coordinación con la SCJ, las Juntas Zonales de Seguridad, según la normativa que las reglamenta. 16. Asistir a las reuniones a las que sea citado o designado, para la atención de los asuntos relacionados con el objeto contractual.17. Presentar informe mensual de las actividades realizadas en cumplimiento de las obligaciones pactadas. 18. Entregar, mensualmente, el archivo de los documentos suscritos que haya generado en cumplimiento del objeto y obligaciones contractuales.19. Las demás que se le asignen y que surjan de la naturaleza del Contrato. 20.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</si>
  <si>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CPS-134-2020</t>
  </si>
  <si>
    <t>JESSICA ROMERO POVEDA</t>
  </si>
  <si>
    <t>FDLK-CD 134-2020</t>
  </si>
  <si>
    <t>https://community.secop.gov.co/Public/Tendering/OpportunityDetail/Index?noticeUID=CO1.NTC.1319115&amp;isFromPublicArea=True&amp;isModal=False</t>
  </si>
  <si>
    <t>CPS-135-2020</t>
  </si>
  <si>
    <t>AMANDA PATRICIA QUESADA GOMEZ</t>
  </si>
  <si>
    <t>FDLK-CD 135-2020</t>
  </si>
  <si>
    <t>https://community.secop.gov.co/Public/Tendering/OpportunityDetail/Index?noticeUID=CO1.NTC.1318821&amp;isFromPublicArea=True&amp;isModal=False</t>
  </si>
  <si>
    <t xml:space="preserve">1. Realizar el apoyo en las actividades necesarias para atender las solicitudes y requerimientos de los usuarios del área de gestión policiva jurídica de la Alcaldía Local. 2. Atender al público que acuda al área de gestión policiva jurídica de la Alcaldía Local de Kennedy. 3. Registrar y tramitar las solicitudes de la comunidad y las diferentes entidades públicas y organizaciones privadas y funcionarios, que soliciten atención de Coordinación y las demás oficinas. 4. Apoyar la digitación, digitalización y registro de documentos y actuaciones administrativas en los aplicativos de SISTEMA DE GESTIÓN DOCUMENTAL, SI ACTUA y demás aplicativos de uso del área de gestión policiva jurídica. 5. Proyectar oficios, respuestas, informes, consolidación de información y demás solicitudes asignadas por el apoyo a la supervisión. 6. Efectuar apoyo a la recepción y los procedimientos de registro, trámite, reparto y seguimiento, a la correspondencia recibida y enviada por parte del área gestión policiva jurídica y las demás oficinas, que permitan la descongestión y trámite oportuno. 7. Realizar las actividades dando cumplimiento a las herramientas y procedimientos, que permitan la debida numeración, comunicación, notificación, publicación y archivo de los actos administrativos y demás comunicaciones emitidos por el área de gestión policiva jurídica. 8. Mantener organizados la documentación asignadas por el apoyo a la supervisión, cumpliendo con las normas y procedimientos de gestión documental aplicables y vigentes. 9. Facilitar, registrar y controlar, el acceso para consulta y el préstamo de documentación.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t>
  </si>
  <si>
    <t>CPS-136-2020</t>
  </si>
  <si>
    <t>MARIELA JIMENEZ MARTINEZ</t>
  </si>
  <si>
    <t>FDLK-CD-136-2020</t>
  </si>
  <si>
    <t>https://community.secop.gov.co/Public/Tendering/OpportunityDetail/Index?noticeUID=CO1.NTC.1318711&amp;isFromPublicArea=True&amp;isModal=False</t>
  </si>
  <si>
    <t>CPS-137-2020</t>
  </si>
  <si>
    <t>CARMEN CECILIA VALBUENA CASTAÑEDA</t>
  </si>
  <si>
    <t>FDLK-CD-137-2020</t>
  </si>
  <si>
    <t>https://community.secop.gov.co/Public/Tendering/OpportunityDetail/Index?noticeUID=CO1.NTC.1319015&amp;isFromPublicArea=True&amp;isModal=False</t>
  </si>
  <si>
    <t>PRESTAR LOS SERVICIOS DE APOYO AL ÁREA DE GESTIÓN DE DESARROLLO LOCAL Y AL DEFENSOR DEL CIUDADANO DE LA ALCALDÍA LOCAL DE KENNEDY</t>
  </si>
  <si>
    <t>1. Apoyar en el seguimiento al trámite realizado en las diferentes dependencias a los requerimientos reportados por el grupo de gestión administrativa y financiera y grupo policivo. 2. Brindar la orientación correspondiente para que las respuestas que se den a los usuarios (ciudadanos y ciudadanas) sean de fondo y en los tiempos establecidos por la normatividad vigente. 3. Constatar que las respuestas emitidas a los usuarios (ciudadanos y ciudadanas) queden asociadas al radicado inicial en el SISTEMA DE GESTION DOCUMENTAL ORFEO. 4. Brindar el apoyo correspondiente en la resolución de los requerimientos o quejas individuales, que los ciudadanos y ciudadanas presenten por el posible incumplimiento, de las normas legales o internas que rigen el desarrollo de los trámites o servicios que ofrece o presta la oficina de Atención al Ciudadano en la Alcaldía Local. 5. Hacer seguimiento a los requerimientos hechos por los usuarios (ciudadanos y ciudadanas) ante la Alcaldía Local a través del aplicativo dispuesto por la Secretaría de Gobierno para el control de SDQS. 6. Tramitar los documentos de su competencia ya sean internos y/o externos con celeridad, imparcialidad, moralidad, economía y respetando el derecho de turno. 7. Cumplir con la sistematización de la entrada diaria de correspondencia asignada, así como, del control de los tiempos de salida de las respuestas a la misma, cumpliendo con los plazos, términos y condiciones, constitucionales, legales y reglamentarias a través del Drive SDQS de la Secretaría de Gobierno. 8. Las demás que sean inherentes al objeto contractual, que se encuentren en la normatividad vigente o que sean solicitadas por el supervisor del contrato.</t>
  </si>
  <si>
    <t>CPS-138-2020</t>
  </si>
  <si>
    <t>KAREN JOHANNA RAMÍREZ DUARTE</t>
  </si>
  <si>
    <t>FDLK-CD-138-2020</t>
  </si>
  <si>
    <t>https://community.secop.gov.co/Public/Tendering/OpportunityDetail/Index?noticeUID=CO1.NTC.1318850&amp;isFromPublicArea=True&amp;isModal=False</t>
  </si>
  <si>
    <t>PRESTAR SUS SERVICIOS ASISTENCIALES Y ADMINISTRATIVOS PARA APOYAR A LA ALCALDÍA LOCAL DE KENNEDY, DE CONFORMIDAD AL CONVENIO INTERADMINISTRATIVO ESPECIFICO Nro. 1377 de 2016 Y EL DECRETO 633 DE 2017</t>
  </si>
  <si>
    <t>1. Atención al Consumidor, de conformidad al Convenio Interadministrativo Nro. 1377 de 2016 y Decreto 633 del 21 de noviembre de 2017. 2. Realizar estudios necesarios para dar respuesta o dar traslado de las solicitudes recibidas. 3. Apoyar al profesional en visitas de control, vigilancia y verificación sobre las disposiciones técnicas indicadas por el supervisor del contrato o conforme a las normas legales vigentes. 4. Realizar actividades de divulgación y difusión de los servicios relacionados con el Punto de Atención al Consumidor y la protección al consumidor, de conformidad con el Convenio Interadministrativo Especifico Nro. 1377 de 2016 y Decreto 633 del 21 de noviembre de 2017. 5. Hacer correcto uso de los equipos de metrología legal de acuerdo con los manuales de dichos equipos e instrucciones de la Superintendencia. 6. Generar informes periódicos de acuerdo con los requerimientos del Coordinador del Punto de Atención al Consumidor. 7. Apoyar en la elaboración de informes, de acuerdo con las visitas de control, vigilancia y verificación de cumplimiento de las disposiciones técnicas a cargo de la Dirección y la recaudación del material probatorio pertinente para las investigaciones administrativas de rigor y las demás propias de la experticia técnica. 8. Apoyar al grupo de profesionales y técnicos del Punto de Atención al Consumidor relacionados con la actividad de protección al consumidor que sean requeridos para la atención de los consumidores. 9. Dar trámite a las solicitudes de protección al consumidor, dando cumplimiento a las solicitudes recibidas. 10. Realizar apoyo técnico de las actividades orientadas a la organización administrativa del punto de atención al consumidor, que articule las tareas de los demás contratistas.11. Elaborar los informes que le soliciten los supervisores del contrato. 12. Apoyar asistencialmente a la Alcaldía Local de Kennedy, en las investigaciones que surjan producto de las visitas o por denuncias relacionadas con el cumplimiento de las normas relacionadas con el cumplimiento de las disposiciones técnicas a cargo de la Dirección de investigaciones para el Control y Verificación de Reglamentos Técnicos y Metrología Legal. 13. Apoyar la planeación de visitas y campañas de inspección, conforme lo señale la Dirección de Investigaciones para el Control y Verificación de Reglamentos Técnicos y Metrología Legal. 14. Las demás que sean inherentes al objeto contractual, que se encuentren en la normatividad vigente o que sean solicitadas por el supervisor del contrato. 15.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</si>
  <si>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CPS-139-2020</t>
  </si>
  <si>
    <t>JOSE WILMAN TORRES GOMEZ</t>
  </si>
  <si>
    <t>FDLK-CD-139-2020</t>
  </si>
  <si>
    <t>https://community.secop.gov.co/Public/Tendering/OpportunityDetail/Index?noticeUID=CO1.NTC.1319161&amp;isFromPublicArea=True&amp;isModal=False</t>
  </si>
  <si>
    <t xml:space="preserve">	PRESTACIÓN DE SERVICIOS PROFESIONALES PARA APOYAR JURÍDICAMENTE A LA ALCALDÍA LOCAL DE KENNEDY - FONDO DE DESARROLLO LOCAL DE KENNEDY EN LOS ASUNTOS CONSTITUCIONALES, LEGALES Y REGLAMENTARIOS DE SU COMPETENCIA, PARTICULARMENTE LOS RELACIONADOS CON LAS ETAPAS PRECONTRACTUAL, CONTRACTUAL Y POSCONTRACTUAL DE LOS PROCESOS DE CONTRATACIÓN</t>
  </si>
  <si>
    <t>1. Apoyar jurídicamente las etapas precontractuales, contractual y poscontractual de los procesos de contratación que adelante la Alcaldía Local de Kennedy-Fondo de Desarrollo Local de Kennedy para el cumplimiento de los planes, programas y proyectos establecidos en el Plan de Desarrollo Local de la localidad 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4. Adelantar los procesos de contratación que requiera la Alcaldía Local de Kennedy-Fondo de Desarrollo Local de Kennedy para la selección de sus contratistas. 5. Elaborar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 7.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jurídicamente la etapa de ejecución de los contratos celebrados por la Alcaldía Local de Kennedy-Fondo de Desarrollo Local de Kennedy, tramitando oportunamente las diferentes modificaciones (adiciones, prórrogas, cesiones, otrosí) que se viabilicen por parte de la entidad. 9. Apoyar jurídicamente los procedimientos sancionatorios derivados de los contratos celebrados por el Fondo de Desarrollo Local de Kennedy, garantizando la aplicación del debido proceso y la normatividad y lineamientos vigentes sobre la materia. 10. Apoyar jurídicamente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relacionadas con el cumplimiento del objeto del mismo. 21.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</si>
  <si>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 xml:space="preserve">GLORIA STELLA ROBALLO OLMOS </t>
  </si>
  <si>
    <t>CPS-140-2020</t>
  </si>
  <si>
    <t>LIDA ELIZABETH SILVA RODRIGUEZ</t>
  </si>
  <si>
    <t>FDLK-CD-140-2020</t>
  </si>
  <si>
    <t>https://community.secop.gov.co/Public/Tendering/OpportunityDetail/Index?noticeUID=CO1.NTC.1318863&amp;isFromPublicArea=True&amp;isModal=False</t>
  </si>
  <si>
    <t>CPS-141-2020</t>
  </si>
  <si>
    <t>MAURICIO GUARNIZO SALAZAR</t>
  </si>
  <si>
    <t>FDLK-CD-141-2020</t>
  </si>
  <si>
    <t>https://community.secop.gov.co/Public/Tendering/OpportunityDetail/Index?noticeUID=CO1.NTC.1319731&amp;isFromPublicArea=True&amp;isModal=False</t>
  </si>
  <si>
    <t>1. Participar activamente en la implementación del Plan de Operación del Punto de Atención al Consumidor. 2. Realizar estudios de informes técnicos necesarios para dar respuesta o dar tras- lado de las solicitudes recibidas. 3. Emitir conceptos y/o informes en temas concernientes a su disciplina profesional de conformidad con el objeto contractual. 4. Participar en la formulación e implementación de planes, programas y proyectos de protección al consumidor de manera que se atiendan los requerimientos instituciona-les, de conformidad con el Convenio Interadministrativo Especifico Nro. 1377 de 2016 y el Decreto 633 de 2017. 5. Asesorar técnicamente a la Alcaldía Local de Kennedy, de conformidad con el Convenio Interadministrativo Especifico Nro. 1377 de 2016 y el Decreto 633 de 2017. 6. Generar informes periódicos de acuerdo con los requerimientos del Coordinador del Punto de Atención al Consumidor. 7. Realizar visitas de control, vigilancia y verificación sobre las disposiciones técnicas indicadas por el supervisor del contrato o conforme a las normas legales vigentes. 8. Hacer correcto uso de los equipos de metrología legal de acuerdo con los manuales de dichos equipos e instrucciones de la Superintendencia. 9. Elaborar informes técnicos, de acuerdo con las visitas de control, vigilancia y verificación de cumplimiento de las disposiciones técnicas a cargo de la Dirección y la recaudación del material probatorio pertinente para las investigaciones administrativas de rigor y las demás propias de la experticia técnica. 10. Apoyar técnicamente a la Alcaldía Local de Kennedy, en las investigaciones que surjan producto de las visitas o por denuncias relacionadas con el cumplimiento de las normas relacionadas con el cumplimiento de las disposiciones técnicas a cargo de la Dirección de Investigaciones para el Control y Verificación de Reglamentos Técnicos y Metrología Legal. 11. Apoyar la planeación de visitas y campañas de inspección, conforme lo señale la Dirección de Investigaciones para el Control y Verificación de Reglamentos Técnicos y Metrología Legal. 12. Realizar requerimientos de información, informes y actividades de apoyo como reportes mensuales de gestión, estadísticas, resultados, plan de acción, diseño y planeación del nuevo enfoque de metrología legal, bases de datos, consultas y conceptos, precampañas, entre otros. 13. Elaborar los conceptos técnicos que le soliciten los supervisores del contrato de recaudación del material probatorio pertinente para las investigaciones administrativas de rigor y las demás propias de la experticia técnica. 14. Las demás que sean inherentes al objeto contractual, que se encuentren en la normatividad vigente o que sean solicitadas por el supervisor del contrato.</t>
  </si>
  <si>
    <t>CPS-142-2020</t>
  </si>
  <si>
    <t>ANIBAL FERNANDO OSPINA ARDILA</t>
  </si>
  <si>
    <t>FDLK-CD-142-2020</t>
  </si>
  <si>
    <t>https://community.secop.gov.co/Public/Tendering/OpportunityDetail/Index?noticeUID=CO1.NTC.1319650&amp;isFromPublicArea=True&amp;isModal=False</t>
  </si>
  <si>
    <t>PRESTAR SUS SERVICIOS PROFESIONA-LES  ESPECIALZIADOS  PARA  APOYAR  A LA  ALCALDÍA  LOCAL  DE  KENNEDY  EN LA FORMULACIÓN Y SEGUIMIENTO DE LAS    OBRAS    DE    INFRAESTRUCTURA ADELANTADAS  POR  LA  ALCALDÍA  LO-CAL</t>
  </si>
  <si>
    <t xml:space="preserve">1. Apoyar al grupo de planeación del Área de Gestión de Desarrollo Local en la formulación, seguimiento y gestión de los componentes de los programas y proyectos del Plan de Desarrollo Local.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la proyección de respuestas a la información o documentación solicitada por entes de control, rama judicial, entidades públicas o privadas y comunidad en general requeridos como gestión del/la Alcalde/sa Local; información que debe ser veraz y concordar con la realidad jurídica y técnica que reposa en las dependencias del FDLK y Alcaldía local de Kennedy, de conformidad con la normatividad existente para la materia, dentro de los plazos, términos y condiciones establecidas por la misma 5. Ejecutar el apoyo a la supervisión que le sea designada por el Alcalde Local de conformidad con el art. 83 de la Ley 1474 de 2011, y demás normatividad existente. 6. Prestar sus servicios profesionales especializados para el fortalecimiento institucional, entregando los conceptos, estudios, análisis, estrategias, recomendaciones e informes que desde el despacho sean requeridos por el/sa Alcalde/sa Local, de conformidad con el objeto contractual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t>
  </si>
  <si>
    <t>PAOLA GISELLA CHACON HERNANDEZ</t>
  </si>
  <si>
    <t>CPS-143-2020</t>
  </si>
  <si>
    <t>OLGA MADIME MORA ACOSTA</t>
  </si>
  <si>
    <t>FDLK-CD-143-2020</t>
  </si>
  <si>
    <t>https://community.secop.gov.co/Public/Tendering/OpportunityDetail/Index?noticeUID=CO1.NTC.1319537&amp;isFromPublicArea=True&amp;isModal=False</t>
  </si>
  <si>
    <t xml:space="preserve">1. Realizar el apoyo en las actividades necesarias para atender las solicitudes y requerimientos de los usuarios de la Junta Administradora Local de Kennedy - JAL. 2. Registrar y tramitar las solicitudes de la comunidad y las diferentes entidades públicas y organizaciones privadas y funcionarios, que soliciten atención de la Junta Administradora Local de Kennedy - JAL.
3. Apoyar  la digitación, digitalización y registro de documentos en los aplicativos  de ORFEO. 4. Proyectar oficios, respuestas, informes, consolidación de información y demás solicitudes asignadas por la supervisión. 5. Efectuar apoyo a la recepción y los procedimientos de registro, trámite, reparto y seguimiento, a la correspondencia recibida y enviada por parte de la Junta Administradora Local de Kennedy - JAL, que permitan la descongestión y trámite oportuno. 6. Realizar las actividades dando cumplimiento a las herramientas y procedimientos, que permitan la debida numeración, comunicación, notificación, publicación y archivo de las comunicaciones emitidas por la Junta Administradora Local de Kennedy - JAL. 7. Mantener informado al Supervisor en los términos establecidos de las necesidades propias administrativas de la Junta Administradora Local de Kennedy - JAL, con el fin de dar una correcta y adecuada respuesta a las mismas.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</si>
  <si>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CPS-144-2020</t>
  </si>
  <si>
    <t>HENRY ALEXANDER ESLAVA PULIDO</t>
  </si>
  <si>
    <t>FDLK-CD-144-2020</t>
  </si>
  <si>
    <t>https://community.secop.gov.co/Public/Tendering/OpportunityDetail/Index?noticeUID=CO1.NTC.1319645&amp;isFromPublicArea=True&amp;isModal=False</t>
  </si>
  <si>
    <t>PRESTACIÓN DE SERVICIOS PROFESIONALES A LA ALCALDÍA LOCAL DE KENNEDY APOYANDO LAS ETAPAS PRECONTRACTUAL, CONTRACTUAL Y POSCONTRACTUAL DE LOS PROYECTOS DE INVERSION DEL FONDO DE DESARROLLO LOCAL DE KENNEDY</t>
  </si>
  <si>
    <t xml:space="preserve">1. Apoyar al Grupo de Área de Gestión para el Desarrollo Local en la formulación, seguimiento y control del proyecto que le sea asignado. 2. Apoyar al Área de Gestión para el Desarrollo Local en la elaboración de estructuras de costos y análisis del sector que determinen los requisitos habilitantes de la contratación del proyecto del proyecto que le sea asignado, de conformidad con la normativa vigente de los proyectos y contratos y/o convenios que adelante el FDLK. 3. Apoyar al despacho del Alcalde Local, en el manejo y asistencia a los espacios institucionales locales, distritales y nacionales que guarden estrecha relación con el proyecto que le sea asignado. 4. Ejecutar el apoyo a la supervisión que le sea designada por el Alcalde Local de conformidad con el art. 83 de la Ley 1474 de 2011, y demás normatividad existente. 5.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 </t>
  </si>
  <si>
    <t>CPS-145-2020</t>
  </si>
  <si>
    <t>WILLIAM JAVIER ROJAS VARGAS</t>
  </si>
  <si>
    <t>FDLK-CD-145-2020</t>
  </si>
  <si>
    <t>https://community.secop.gov.co/Public/Tendering/OpportunityDetail/Index?noticeUID=CO1.NTC.1319663&amp;isFromPublicArea=True&amp;isModal=False</t>
  </si>
  <si>
    <t>PRESTAR LOS SERVICIOS DE APOYO A LA OFICINA DE RADICACIÓN Y CORRESPONDENCIA DE LA ALCALDIA LOCAL DE KENNEDY EN TEMAS DE GESTIÓN DOCUMENTAL Y TRAMITES DE SU COMPETENCIA</t>
  </si>
  <si>
    <t xml:space="preserve">1. Participar en la elaboración de estadísticas, planillas y/o registros de constancia  de entrega y salida de documentos, así mismo guardar estricta reserva sobre los mismos, la información a la cual se tiene acceso y los asuntos de su competencia. 2. Realizar la sistematización de la entrada y salida diaria de los documentos y/o solicitudes, conforme a los parámetros establecidos por el aplicativo de gestión documental implementado para tal fin. 3. Intervenir la documentación de la entidad, aplicando la metodología prevista para la organización de la documentación mediante la ordenación, depuración, retiro de material metálico, foliación, identificación y almacenamiento respectivo. 4. Garantizar que el proceso de organización al momento de la recepción y entrega de la documentación cumpla con los requisitos de calidad y normatividad respectivos. 5. Atender con prioridad a los menores de edad, madres gestantes y lactantes, discapacitados, adultos mayores y población vulnerable en general que acudan a la Alcaldía Local y el Fondo de Desarrollo Local de Kennedy, cuando así soliciten información sobre el trámite de su requerimiento, petición o solicitud. 6. Las demás que sean inherentes al objeto contractual, que se encuentren en la normatividad vigente o que sean solicitadas por el supervisor del contrato. 7.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</si>
  <si>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CPS-146-2020</t>
  </si>
  <si>
    <t>MARIA ALICIA CORTES SILVA</t>
  </si>
  <si>
    <t>FDLK-CD-146-2020</t>
  </si>
  <si>
    <t>https://community.secop.gov.co/Public/Tendering/OpportunityDetail/Index?noticeUID=CO1.NTC.1319676&amp;isFromPublicArea=True&amp;isModal=False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</si>
  <si>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participativos.10. Las demás que se le asignen y que surjan de la naturaleza del Contrato. 11. Cumplir sus actividades y obligaciones de forma presencial y/o especifica con trabajo desde casa, durante todo el tiempo que dure la Emergencia Sanitaria y/o el estado de Calamidad Pública en el Distrito Capital, conforme con los lineamientos dados por el supervisor  tomando las medidas de protección a que hubiere lugar.
</t>
  </si>
  <si>
    <t>CPS-147-2020</t>
  </si>
  <si>
    <t>YORGUIN ERNESTO BOHÓRQUEZ CANIZALES</t>
  </si>
  <si>
    <t>FDLK-CD-147-2020</t>
  </si>
  <si>
    <t>https://community.secop.gov.co/Public/Tendering/OpportunityDetail/Index?noticeUID=CO1.NTC.1319279&amp;isFromPublicArea=True&amp;isModal=False</t>
  </si>
  <si>
    <t>PRESTAR APOYO EN LOS PROCESOS PARA LA ADMINISTRACIÓN DE BIENES DE PROPIEDAD DEL FONDO DE DESARROLLO LOCAL DE KENNEDY Y DE LOS QUE SEAN ASIGNADOS POR LA SECRETARÍA DE GOBIERNO DE ACUERDO A LOS PROCESOS Y PROCEDIMIENTOS ESTABLECIDOS</t>
  </si>
  <si>
    <t xml:space="preserve">1. Organizar, programar y ejecutar actividades administrativas, apoyando los procedimientos para el recibo y entrega de elementos, digitación, elaboración y actualización de documento físico y en medio magnético en el almacén. 2. Actualización y seguimiento de inventarios a cargo o propiedad del Fondo de Desarrollo Local de Kennedy asignados a contratistas y terceros en los distintos grupos que lo conforman. 3. Seguimiento y programación del parque automotor de acuerdo a las necesidades de funcionarios para el cumplimiento de las obligaciones contractuales, el cual incluye programación de mantenimiento de los vehículos y control de combustible. 4. Prestar apoyo para el cumplimiento y desarrollo de los procesos, planes y programas, de acuerdo a las tareas específicas atribuibles a sus funciones, relacionadas con la implementación del Nuevo Marco Normativo y desarrollo de los procesos, planes y programas a ejecutar por parte de la Alcaldía Local de Kennedy, lo anterior, en ejecución del Plan de Desarrollo. 5. Organizar todos los bienes que sean dados de baja por inservibles u obsoletos, tanto física como documentalmente para presentar en los comités de inventario del FDLK. 6. Apoyar en la toma física y actualización de inventarios de acuerdo a los procedimientos establecidos en el manual de procedimientos administrativos y contables para el manejo y control de los bienes en la Entidades de Gobierno Distritales y  manual de política de operación contable de la Secretaría de Gobierno. 7. Atender al personal de planta y contratistas de todas dependencias, para el suministro de elementos de papelería, útiles de escritorio e insumos para impresión conforme a las actividades necesarias y relacionadas con el cargo 8. Realizar la verificación de los elementos para ingreso a Almacén de proyectos de inversión y  
funcionamiento de la entidad. 9. Proyectar documentos relacionados con el área de almacén dando respuesta oportuna a los radicados efectuados por entes de control y la comunidad en general. 10. Mantener control sobre la digitalización de los documentos definidos por el área de almacén como parte de la implementación del programa de cero papeles para evitar la duplicidad de documentos 11.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12. Apoyar la respuesta oportuna a las diferentes quejas, peticiones, reclamos, derechos de petición y solicitudes de información, realizadas por los entes de control, entidades públicas y de la comunidad, dentro de los términos señalados legalmente. 13. Prestar apoyo a las actividades de la Alcaldía Local de Kennedy en los planes de contingencia en las áreas que se requiera según la designación del Alcalde Local. 14. Apoyar la implementación y ejecución de la política ambiental a los programas de uso eficiente del agua y energía, gestión integral de residuos, consumo sostenible y de implementación de prácticas sostenibles en la Alcaldía Local de Kennedy. 15.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16.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17. Todo lo demás que se derive de la naturaleza del Contrato y se requieran por el Fondo de Desarrollo Local de Kennedy.18.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</si>
  <si>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CPS-148-2020</t>
  </si>
  <si>
    <t>NELLY JANNETH REY LADINO</t>
  </si>
  <si>
    <t>FDLK-CD-148-2020</t>
  </si>
  <si>
    <t>https://community.secop.gov.co/Public/Tendering/OpportunityDetail/Index?noticeUID=CO1.NTC.1319762&amp;isFromPublicArea=True&amp;isModal=False</t>
  </si>
  <si>
    <t>PRESTAR  SUS  SERVICIOS  PROFESIONALES  A  LAALCALDÍA LOCAL DE KENNEDY APOYANDO LA EJECUCIÓN DEL PROYECTO 1380 MI CASA ME PERTENECE EN ELCOMPONENTE  SOCIAL  TENDIENTE  A  LA  TITULACIÓN  DE  PREDIOS  CONFORME  A  GARANTIZAR  ELCUMPLIMIENTO  DEL  PLAN  DE  DESARROLLO  LOCAL</t>
  </si>
  <si>
    <t xml:space="preserve">1. Apoyar a la oficina de planeación del Área de Gestión para el Desarrollo Local en la ejecución, seguimiento y control del componente, jurídico del proyecto 1380 Mi Casa me Pertenece. 2. Apoyar la sensibilización, socialización y caracterización del proyecto 1380 Mi Casa Me Pertenece, a la comunidad habitante de la Localidad de Kennedy. 3. Apoyar acciones de seguimiento territorial y actualización de información que contribuyan a la caracterización de los beneficiarios del proyecto 1380 Mi Casa Me Pertenece. 4. Apoyar el acompañamiento social a la comunidad durante todo el proceso de titulación. 5. Apoyar las visitas de campo para el reconocimiento social de los predios. 6. Apoyar en la elaboración de la base de datos de los beneficiarios del programa con su respectiva caracterización. 7. Generar los documentos y soportes sociales necesarios para la conformación de los expedientes 8. Asistir a las reuniones necesarias para el cumplimiento del objeto contractual. 9. Presentar los informes necesarios requeridos por la supervisión, relacionados con el cumplimiento del objeto contractual. 10. Apoyar al despacho del Alcalde Local, en el manejo y asistencia a los espacios institucionales locales, distritales y nacionales que guarden estrecha relación con el proyecto 1380 Mi Casa me Pertenece. 11. Apoyar en la elaboración de los diagnósticos participativos a través de cartografía social al Área de Gestión de Desarrollo Local en la elaboración de informes análisis del proyecto 1380 Mi Casa me Pertenece. 12. Asistir a las reuniones que le sean asignadas. 13. Las demás obligaciones de la esencia y la naturaleza del contrato, relacionadas con el cumplimiento del objeto del mismo.14.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</si>
  <si>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CPS-149-2020</t>
  </si>
  <si>
    <t>LUIS CARLOS NOVOA VARGAS</t>
  </si>
  <si>
    <t>FDLK-CD-149-2020</t>
  </si>
  <si>
    <t>https://community.secop.gov.co/Public/Tendering/OpportunityDetail/Index?noticeUID=CO1.NTC.1319699&amp;isFromPublicArea=True&amp;isModal=False</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</si>
  <si>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11.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</si>
  <si>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CPS-150-2020</t>
  </si>
  <si>
    <t>SANDRA MILENA SANCHEZ CASTRO</t>
  </si>
  <si>
    <t>FDLK-CD-150-2020</t>
  </si>
  <si>
    <t>https://community.secop.gov.co/Public/Tendering/OpportunityDetail/Index?noticeUID=CO1.NTC.1319905&amp;isFromPublicArea=True&amp;isModal=False</t>
  </si>
  <si>
    <t xml:space="preserve">1. Atención al Consumidor, de conformidad al Convenio Interadministrativo Nro. 1377 de 2016 y Decreto 633 del 21 de noviembre de 2017. 2. Realizar estudios necesarios para dar respuesta o dar traslado de las solicitudes recibidas. 3. Apoyar al profesional en visitas de control, vigilancia y verificación sobre las disposiciones técnicas indicadas por el supervisor del contrato o conforme a las normas legales vigentes. 4. Realizar actividades de divulgación y difusión de los servicios relacionados con el Punto de Atención al Consumidor y la protección al consumidor, de conformidad con el Convenio Interadministrativo Especifico Nro. 1377 de 2016 y Decreto 633 del 21 de noviembre de 2017. 5. Hacer correcto uso de los equipos de metrología legal de acuerdo con los manuales de dichos equipos e instrucciones de la Superintendencia. 6. Generar informes periódicos de acuerdo con los requerimientos del Coordinador del Punto de Atención al Consumidor. 7. Apoyar en la elaboración de informes, de acuerdo con las visitas de control, vigilancia y verificación de cumplimiento de las disposiciones técnicas a cargo de la Dirección y la recaudación del material probatorio pertinente para las investigaciones administrativas de rigor y las demás propias de la experticia técnica. 8. Apoyar al grupo de profesionales y técnicos del Punto de Atención al Consumidor relacionados con la actividad de protección al consumidor que sean requeridos para la atención de los consumidores. 9. Dar trámite a las solicitudes de protección al consumidor, dando cumplimiento a las solicitudes recibidas. 10. Realizar apoyo técnico de las actividades orientadas a la organización administrativa del punto de atención al consumidor, que articule las tareas de los demás contratistas.11. Elaborar los informes que le soliciten los supervisores del contrato. 12. Apoyar asistencialmente a la Alcaldía Local de Kennedy, en las investigaciones que surjan producto de las visitas o por 
denuncias relacionadas con el cumplimiento de las normas relacionadas con el cumplimiento de las disposiciones técnicas a cargo de la Dirección de investigaciones para el Control y Verificación de Reglamentos Técnicos y Metrología Legal. 13. Apoyar la planeación de visitas y campañas de inspección, conforme lo señale la Dirección de Investigaciones para el Control y Verificación de Reglamentos Técnicos y Metrología Legal. 14. Las demás que sean inherentes al objeto contractual, que se encuentren en la normatividad vigente o que sean solicitadas por el supervisor del contrato. 15.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</si>
  <si>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CPS-151-2020</t>
  </si>
  <si>
    <t>YANETH ESPERANZA ECHEVERRIA BECERRA</t>
  </si>
  <si>
    <t>FDLK-CD-151-2020</t>
  </si>
  <si>
    <t>https://community.secop.gov.co/Public/Tendering/OpportunityDetail/Index?noticeUID=CO1.NTC.1319931&amp;isFromPublicArea=True&amp;isModal=False</t>
  </si>
  <si>
    <t xml:space="preserve">Prestar sus servicios profesionales a la alcaldía local de Kennedy apoyando la etapa precontractual, contractual y poscontractual del proyecto de recuperación de la malla vial local tendiente a garantizar el cumplimiento del plan de desarrollo local </t>
  </si>
  <si>
    <t>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que guarden estrecha relación con los proyectos de infraestructura. 5. Ejecutar el apoyo a la supervisión que le sea designada por el Alcalde Local de conformidad con el art. 83 de la Ley 1474 de 2011, y demás normatividad existente. 6. Ejecutar el apoyo a la supervisión que le sea designada por el Alcalde Local de conformidad con el art. 83 de la Ley 1474 de 2011, y demás normatividad existente. 7. Ejecutar el apoyo a la supervisión que le sea designada por el Alcalde Local de conformidad con el art. 83 de la Ley 1474 de 2011, y demás normatividad existente.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</si>
  <si>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CPS-152-2020</t>
  </si>
  <si>
    <t>MONICA TATIANA ARIZA</t>
  </si>
  <si>
    <t>FDLK-CD-152-2020</t>
  </si>
  <si>
    <t>https://community.secop.gov.co/Public/Tendering/OpportunityDetail/Index?noticeUID=CO1.NTC.1320074&amp;isFromPublicArea=True&amp;isModal=False</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</si>
  <si>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</si>
  <si>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CPS-153-2020</t>
  </si>
  <si>
    <t>ALEJANDRA MORALES MILLAN</t>
  </si>
  <si>
    <t>FDLK-CD-153-2020</t>
  </si>
  <si>
    <t>https://community.secop.gov.co/Public/Tendering/OpportunityDetail/Index?noticeUID=CO1.NTC.1320075&amp;isFromPublicArea=True&amp;isModal=False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</si>
  <si>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</si>
  <si>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CPS-154-2020</t>
  </si>
  <si>
    <t>EMERSON DAMIAN MONTAÑEZ DIAZ</t>
  </si>
  <si>
    <t>FDLK-CD-154-2020</t>
  </si>
  <si>
    <t>https://community.secop.gov.co/Public/Tendering/OpportunityDetail/Index?noticeUID=CO1.NTC.1320252&amp;isFromPublicArea=True&amp;isModal=False</t>
  </si>
  <si>
    <t>PRESTAR SUS SERVICIOS PROFESIONALES A LA ALCALDIA LOCAL DE KENNEDY APOYANDO LAS ETAPAS PRECONTRACTUAL, CONTRACTUAL Y POSTCONTRACTUAL DEL PROYECTO DE INFRAESTRUCTURA Y ESPACIO PÚBLICO TENDIENTE A GARANTIZAR EL CUMPLIMIENTO DEL PLAN DE DESARROLLO LOCAL</t>
  </si>
  <si>
    <t xml:space="preserve">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acorde a las necesidades del FDLK. 5. Ejecutar el apoyo a la supervisión que le sea designada por el Alcalde Local de conformidad con el art.83 de la Ley 1474 de 2011, y demás normatividad existente.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</si>
  <si>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CPS-155-2020</t>
  </si>
  <si>
    <t>JUAN CARLOS MORENO GONZALEZ</t>
  </si>
  <si>
    <t>FDLK-CD-155-2020</t>
  </si>
  <si>
    <t>https://community.secop.gov.co/Public/Tendering/OpportunityDetail/Index?noticeUID=CO1.NTC.1322424&amp;isFromPublicArea=True&amp;isModal=False</t>
  </si>
  <si>
    <t>PRESTAR SUS SERVICIOS PROFESIONALES A LA ALCALDÍA LOCAL DE KENNEDY APOYANDO LA FORMULACIÓN Y SEGUIMIENTO DEL PROYECTO DE RECUPERACION DE LA MALLA VIAL LOCAL TENDIENTE A GARANTIZAR EL CUMPLIMIENTO DEL PLAN DE DESARROLLO LOCAL</t>
  </si>
  <si>
    <t xml:space="preserve">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que guarden estrecha relación con los proyectos de infraestructura. 5. Ejecutar el apoyo a la supervisión que le sea designada por el Alcalde Local de conformidad con el art. 83 de la Ley 1474 de 2011, y demás normatividad existente. 6. Ejecutar el apoyo a la supervisión que le sea designada por el Alcalde Local de conformidad con el art. 83 de la Ley 1474 de 2011, y demás normatividad existente. 7. Ejecutar el apoyo a la supervisión que le sea designada por el Alcalde Local de conformidad con el art. 83 de la Ley 1474 de 2011, y demás normatividad existente.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</si>
  <si>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CPS-156-2020</t>
  </si>
  <si>
    <t>WILLIAM  JAVIER INDABURO CENDALES</t>
  </si>
  <si>
    <t>FDLK-CD-156-2020</t>
  </si>
  <si>
    <t>https://community.secop.gov.co/Public/Tendering/OpportunityDetail/Index?noticeUID=CO1.NTC.1322558&amp;isFromPublicArea=True&amp;isModal=False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</si>
  <si>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t>
  </si>
  <si>
    <t>CPS-157-2020</t>
  </si>
  <si>
    <t>BRANDON ANDRES BOHORQUEZ MONCALEANO</t>
  </si>
  <si>
    <t>FDLK-CD-157-2020</t>
  </si>
  <si>
    <t>https://community.secop.gov.co/Public/Tendering/OpportunityDetail/Index?noticeUID=CO1.NTC.1322352&amp;isFromPublicArea=True&amp;isModal=False</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</si>
  <si>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t>
  </si>
  <si>
    <t>CPS-158-2020</t>
  </si>
  <si>
    <t>JORGE ANDRES SOLANO CASTRO</t>
  </si>
  <si>
    <t>FDLK-CD-158-2020</t>
  </si>
  <si>
    <t>https://community.secop.gov.co/Public/Tendering/OpportunityDetail/Index?noticeUID=CO1.NTC.1322649&amp;isFromPublicArea=True&amp;isModal=False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</si>
  <si>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t>
  </si>
  <si>
    <t>CPS-159-2020</t>
  </si>
  <si>
    <t>JOSE SALATIEL GONZALEZ CALDERON</t>
  </si>
  <si>
    <t>FDLK-CD-159-2020</t>
  </si>
  <si>
    <t>https://community.secop.gov.co/Public/Tendering/OpportunityDetail/Index?noticeUID=CO1.NTC.1322772&amp;isFromPublicArea=True&amp;isModal=False</t>
  </si>
  <si>
    <t>CPS-160-2020</t>
  </si>
  <si>
    <t>LEIDY STEFFANY RIVEROS SERNA</t>
  </si>
  <si>
    <t>FDLK-CD-160-2020</t>
  </si>
  <si>
    <t>https://community.secop.gov.co/Public/Tendering/OpportunityDetail/Index?noticeUID=CO1.NTC.1322849&amp;isFromPublicArea=True&amp;isModal=False</t>
  </si>
  <si>
    <t>PRESTAR SUS_x000D_
SERVICIOS AL ÁREA DE GESTIÓN AL DESARROLLO LOCAL BRINDANDO APOYO EN LAS_x000D_
LABORES CONTABLES DEL FONDO DE DESARROLLO LOCAL DE KENNEDY</t>
  </si>
  <si>
    <t xml:space="preserve">1. Revisar la base de datos de las multas proyectadas dentro de los procesos de obras, ley 232, espacio público e Inspecciones de policía de la Alcaldía Local de Kennedy, y determinar el estado actual, haciendo la relación en cuadro que contenga No. Expediente, No. De Resoluciones, Fecha de Certificación de Ejecutoria, Nombre Querellante, Nombre del Querellado, Valor de la Multa, su estado actual y Observaciones.
2. Apoyar mensualmente con el reporte a la Oficina de Contabilidad de la base de datos de cartera debidamente actualizada, clasificada en: Multas que no están en Firme, multas que se encuentran en proceso de cobro persuasivo, y Multas en proceso de cobro coactivo. 3. Adjuntar a los expedientes la correspondencia entregada, por el área de gestión policiva jurídica de Kennedy y mantenerlos de acuerdo con las tablas de retención documental. 4. Realizar el seguimiento de los títulos que se encuentran en la oficina de Ejecuciones Fiscales a través del sistema de información de la información de la base de datos de la oficina de cobro persuasivo y sus multas, con el fin de mantener actualizado el cuadro. 5. Apoyar las actividades de la oficina de Contabilidad encaminadas a dar cumplimiento legal y reglamentario de sus asuntos a cargo, de conformidad a lo establecido por el supervisor. 6. Alimentar el aplicativo SI ACTUA con la información actualizada de los expedientes de obras, ley 232, espacio público e Inspecciones de policía de la Alcaldía Local de Kennedy. 7. Apoyar y elaborar los oficios que van dirigidos a la oficina de ejecuciones fiscales, escaneando, fotocopiando y enviar las piezas procesales de los respectivos expedientes.
8. Elaborar, consolidar,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9. Contribuir con el fortalecimiento del Área de Gestión para el Desarrollo Local lo relacionado con las actividades propias de la dependencia y realizar acompañamiento permanente al enlace de la Alcaldía local con respecto a las directrices emanadas por la Secretaría Distrital de Gobierno. 10. Apoyar mensualmente con la recepción y revisión de los informes y soportes necesarios para realizar el pago de las cuentas radicadas por los contratistas, dentro del plazo establecido. 11. Apoyar con la devolución y entrega de los informes de los contratos al área de gestión de desarrollo local para su respectiva corrección. 12. Escanear los documentos necesarios que sirven de soporte para el área contable y entrega a presupuesto para su posterior giro. 13. Las demás que sean inherentes al objeto contractual, que se encuentren en la normatividad vigente o que sean solicitadas por el supervisor del contrato. 14. 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que hubiere lugar. </t>
  </si>
  <si>
    <t>CPS-161-2020</t>
  </si>
  <si>
    <t>MARCO FIDEL PEDROZA HUERTAS</t>
  </si>
  <si>
    <t>FDLK-CD-161-2020</t>
  </si>
  <si>
    <t>https://community.secop.gov.co/Public/Tendering/OpportunityDetail/Index?noticeUID=CO1.NTC.1323244&amp;isFromPublicArea=True&amp;isModal=False</t>
  </si>
  <si>
    <t>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t>
  </si>
  <si>
    <t>CPS-162-2020</t>
  </si>
  <si>
    <t xml:space="preserve">CAROL YASMINE LÓPEZ MARTÍNEZ  </t>
  </si>
  <si>
    <t>FDLK-CD-162-2020</t>
  </si>
  <si>
    <t>https://community.secop.gov.co/Public/Tendering/OpportunityDetail/Index?noticeUID=CO1.NTC.1323284&amp;isFromPublicArea=True&amp;isModal=False</t>
  </si>
  <si>
    <t xml:space="preserve">1. Realizar el apoyo en las actividades necesarias para atender las solicitudes y requerimientos de los usuarios del área de gestión policiva jurídica de la Alcaldía Local. 2. Atender al público que acuda al área de gestión policiva jurídica de la Alcaldía Local de Kennedy. 3. Registrar y tramitar las solicitudes de la comunidad y las diferentes entidades públicas y organizaciones privadas y funcionarios, que soliciten atención de Coordinación y las demás oficinas. 4. Apoyar la digitación, digitalización y registro de documentos y actuaciones administrativas en los aplicativos de SISTEMA DE GESTIÓN DOCUMENTAL, SI ACTUA y demás aplicativos de uso del área de gestión policiva jurídica. 5. Proyectar oficios, respuestas, informes, consolidación de información y demás solicitudes asignadas por el apoyo a la supervisión. 6. Efectuar apoyo a la recepción y los procedimientos de registro, trámite, reparto y seguimiento, a la correspondencia recibida y enviada por parte del área gestión policiva jurídica y las demás oficinas, que permitan la descongestión y trámite oportuno. 7. Realizar las actividades dando cumplimiento a las herramientas y procedimientos, que permitan la debida numeración, comunicación, notificación, publicación y archivo de los actos administrativos y demás comunicaciones emitidos por el área de gestión policiva jurídica. 8. Mantener organizados la documentación asignadas por el apoyo a la supervisión, cumpliendo con las normas y procedimientos de gestión documental aplicables y vigentes. 9. Facilitar, registrar y controlar, el acceso para consulta y el préstamo de documentación.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</si>
  <si>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CPS-163-2020</t>
  </si>
  <si>
    <t>CAMILA ANDREA VALDERRAMA RIVERA</t>
  </si>
  <si>
    <t>FDLK-CD-163-2020</t>
  </si>
  <si>
    <t>https://community.secop.gov.co/Public/Tendering/OpportunityDetail/Index?noticeUID=CO1.NTC.1323656&amp;isFromPublicArea=True&amp;isModal=False</t>
  </si>
  <si>
    <t>PRESTAR SUS SERVICIOS PROFESIONALES PARA APOYAR LOS PROCESOS DE MANEJO
DEL PRESUPUESTO DISTRITAL LOCAL QUE SE ENCUENTRAN A CARGO DE LA OFICINA
DE PRESUPUESTO DEL FONDO DE DESARROLLO LOCAL DE KENNEDY.</t>
  </si>
  <si>
    <t>1. Apoyar al responsable de presupuesto en el proceso de seguimiento y depuración de las Obligaciones por Pagar del Fondo de Desarrollo Local. 2. Apoyar al responsable de presupuesto en la elaboración de los informes que se deben rendir ante los diferentes organismos de control. 3. Apoyar al responsable de presupuesto en la elaboración de las respuestas a las solicitudes de la comunidad y/o órganos de control tales como derechos de petición, solicitudes de información, etc. 4. Apoyar a la oficina de presupuesto del FDL Kennedy en la realización de las modificaciones presupuestales que se requieran. 5. Apoyar a la oficina de presupuesto en la elaboración de las órdenes de pago de los ediles de la Localidad y los demás pagos que se requieran para el normal funcionamiento del área. 6. Apoyar al responsable de presupuesto en la expedición de estados de cuenta y/o solicitudes de la comunidad, así como de los organismos de control. 7. Apoyar el proceso de consolidación y ejecución del PAC local. 8. Apoyar en la elaboración del anteproyecto presupuestal. 9. Apoyar en la depuración del aplicativo SIPSE, ORFEO cuando se requiera. 10. Las demás que sean asignadas por el apoyo a la supervisión visor y/o inherentes al objeto contractual.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</si>
  <si>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CPS-164-2020</t>
  </si>
  <si>
    <t>JENNIFER ALEJANDRA CARDOSO TIBOCHA</t>
  </si>
  <si>
    <t>FDLK-CD-164-2020</t>
  </si>
  <si>
    <t>https://community.secop.gov.co/Public/Tendering/OpportunityDetail/Index?noticeUID=CO1.NTC.1324046&amp;isFromPublicArea=True&amp;isModal=False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</si>
  <si>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t>
  </si>
  <si>
    <t>CPS-165-2020</t>
  </si>
  <si>
    <t>ANGIE PAOLA PINTO GARCIA</t>
  </si>
  <si>
    <t>FDLK-CD-165-2020</t>
  </si>
  <si>
    <t>https://community.secop.gov.co/Public/Tendering/OpportunityDetail/Index?noticeUID=CO1.NTC.1324047&amp;isFromPublicArea=True&amp;isModal=False</t>
  </si>
  <si>
    <t>CPS-166-2020</t>
  </si>
  <si>
    <t>MIGUEL HERRERA HERNANDEZ</t>
  </si>
  <si>
    <t>FDLK-CD-166-2020</t>
  </si>
  <si>
    <t>https://community.secop.gov.co/Public/Tendering/OpportunityDetail/Index?noticeUID=CO1.NTC.1324128&amp;isFromPublicArea=True&amp;isModal=False</t>
  </si>
  <si>
    <t>APOYAR LA FORMULACIÓN, EJECUCIÓN, SEGUIMIENTO Y MEJORA CONTINUA DE LAS
HERRAMIENTAS QUE CONFORMAN LA GESTIÓN AMBIENTAL INSTITUCIONAL DE LA
ALCALDÍA LOCAL</t>
  </si>
  <si>
    <t xml:space="preserve">1. Realizar la formulación, evaluación y seguimiento de los programas ambientales que componen el Plan Institucional de Gestión Ambiental - PIGA. 2. Planear y organizar las actividades propias del Plan Institucional de Gestión Ambiental - PIGA, así como ejecutar controles operacionales a los impactos ambientales generados por la Alcaldía Local, de acuerdo con la normatividad vigente y los requerimientos institucionales. 3. Acompañar en la formulación, seguimiento y actualización del Plan Ambiental Local PAL, así como brindar la información requerida para los reportes solicitados por la autoridad ambiental y los entes de control. 4. Realizar la recolección de información y los reportes solicitados o establecidos en la normatividad ambiental por parte de las diferentes entidades distritales, nacionales y entes de control, en lo que respecta a la gestión ambiental institucional. 5. Apoyar al gestor ambiental en la convocatoria y realización de reuniones de los Comités de Gestión Ambiental. 6. Desarrollar jornadas de capacitación y sensibilización, dirigidas a los servidores públicos de la Alcaldía Local y proveedores de bienes y servicios que realicen actividades relacionadas con los aspectos e impactos ambientales significativos. 7. Mantener actualizada la documentación que soporta la gestión ambiental institucional de la Alcaldía Local. 8. Formular, implementar y hacer seguimiento a planes de mejoramiento relacionados con la gestión ambiental de la Alcaldía Local. 9. Apoyar a la Alcaldía Local en la atención de auditorías internas y externas frente a los temas de gestión ambiental institucional. 10. Apoyar la elaboración y formulación de estudios previos, para la inclusión en los procesos contractuales de los criterios de sostenibilidad establecidos en los documentos guía de la entidad. 11. Realizar inspecciones ambientales a los proveedores de bienes y servicios de la Alcaldía Local, que realicen actividades relacionadas con aspectos e impactos ambientales significativos.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asignen y que surjan de la naturaleza del Contrato. 16.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</si>
  <si>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CPS-167-2020</t>
  </si>
  <si>
    <t>PEDRO HERNANDEZ DE ALBA PAVIA</t>
  </si>
  <si>
    <t>FDLK-CD-167-2020</t>
  </si>
  <si>
    <t>https://community.secop.gov.co/Public/Tendering/OpportunityDetail/Index?noticeUID=CO1.NTC.1324705&amp;isFromPublicArea=True&amp;isModal=False</t>
  </si>
  <si>
    <t>CPS-168-2020</t>
  </si>
  <si>
    <t>MELBA LIGIA ZABALA OYUELA</t>
  </si>
  <si>
    <t>FDLK-CD-168-2020</t>
  </si>
  <si>
    <t>https://community.secop.gov.co/Public/Tendering/OpportunityDetail/Index?noticeUID=CO1.NTC.1324706&amp;isFromPublicArea=True&amp;isModal=False</t>
  </si>
  <si>
    <t xml:space="preserve">1. Brindar acompañamiento en los procesos de movilización ciudadana, monitoreo a disturbios, operativos de seguridad, actividades interinstitucionales, atención de emergencias, eventos masivos o de alta complejidad que constituyan un riesgo para la seguridad y convivencia ciudadana en la localidad. 2. Generar espacios de interlocución que promuevan la convivencia ciudadana en la localidad,  con los representantes de diferentes Instancias de Participación (entiéndase juntas de acción comunal, frentes de seguridad local, comités de convivencia de propiedad horizontal, entre otros), así como con diferentes colectivos urbanos y/o agrupaciones de comunidades de la localidad. 3. Reportar cualquier situación que pueda afectar las condiciones de seguridad y convivencia ante las autoridades locales competentes. 4. Acompañar acciones operativas de inspección vigilancia y control adelantadas por la Alcaldía Local. 5. Brindar apoyo y prestar sus servicios al plan integral de seguridad y convivencia del distrito de acuerdo a las instrucciones de la Alcaldía Local. 6. Dar trámite a los requerimientos en general que realice la comunidad con el fin de restablecer la armonía, paz, seguridad y convivencia pacífica, en la localidad. 7. Realizar el monitoreo constante del comportamiento de la seguridad, convivencia y percepción de seguridad en los territorios de la localidad. 8. Mantener líneas de comunicación activas con el Supervisor y el Apoyo a la supervisión del contrato. 9. Apoyar a la administración local en la identificación de problemáticas territoriales que afecten la armonía, paz, seguridad y convivencia pacífica, mediante el acompañamiento a espacios participativos. 10. Las demás que se le asignen y que surjan de la naturaleza del Contrato. </t>
  </si>
  <si>
    <t>CPS-169-2020</t>
  </si>
  <si>
    <t>HERNAN EDUARDO RODRIGUEZ BEDOYA</t>
  </si>
  <si>
    <t>FDLK-CD-169-2020</t>
  </si>
  <si>
    <t>https://community.secop.gov.co/Public/Tendering/OpportunityDetail/Index?noticeUID=CO1.NTC.1324708&amp;isFromPublicArea=True&amp;isModal=False</t>
  </si>
  <si>
    <t>CPS-170-2020</t>
  </si>
  <si>
    <t>KAREN JOHANNA GUARNIZO GARCIA</t>
  </si>
  <si>
    <t>FDLK-CD 170-2020</t>
  </si>
  <si>
    <t>https://community.secop.gov.co/Public/Tendering/OpportunityDetail/Index?noticeUID=CO1.NTC.1325035&amp;isFromPublicArea=True&amp;isModal=False</t>
  </si>
  <si>
    <t>CPS-171-2020</t>
  </si>
  <si>
    <t>FREDDY ARMANDO ESPINOSA MEDINA</t>
  </si>
  <si>
    <t>FDLK-CD-171-2020</t>
  </si>
  <si>
    <t>https://community.secop.gov.co/Public/Tendering/OpportunityDetail/Index?noticeUID=CO1.NTC.1325464&amp;isFromPublicArea=True&amp;isModal=False</t>
  </si>
  <si>
    <t>PRESTAR LOS SERVICIOS DE APOYO EN LAS ACCIONES ENCAMINADAS AL
RESTABLECIMIENTO DE LA ARMONÍA, PAZ, SEGURIDAD Y CONVIVENCIA
CIUDADANA, EN LA LOCALIDAD DE KENNEDY”</t>
  </si>
  <si>
    <t>CPS-172-2020</t>
  </si>
  <si>
    <t xml:space="preserve">CONTRATO NO ADJUDICADO/ EL CONTRATISTA NO ACEPTO </t>
  </si>
  <si>
    <t>FDLK-CD-172-2020</t>
  </si>
  <si>
    <t>CPS-173-2020</t>
  </si>
  <si>
    <t>FDLK-CD-173-2020</t>
  </si>
  <si>
    <t>https://community.secop.gov.co/Public/Tendering/OpportunityDetail/Index?noticeUID=CO1.NTC.1325969&amp;isFromPublicArea=True&amp;isModal=False</t>
  </si>
  <si>
    <t xml:space="preserve">1. Apoyar jurídicamente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Kennedy-Fondo de Desarrollo Local de Kennedy en la elaboración de estudios previos y en la estructuración de los pliegos de condiciones de las contrataciones que adelante la entidad, de acuerdo con la normatividad vigente sobre la materia. 4. Adelantar los procesos de contratación que requiera la Alcaldía Local de Kennedy-Fondo de Desarrollo Local de Kennedy para la selección de  sus  contratistas. 5. Elaborar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Eficiente.7.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jurídicamente la etapa de ejecución de los contratos celebrados por la Alcaldía Local de Kennedy-Fondo de Desarrollo Local de Kennedy, tramitando oportunamente las diferentes modificaciones (adiciones, prórrogas, cesiones, otrosí) que se viabilicen por parte de la entidad. 9. Apoyar jurídicamente los procedimientos sancionatorios derivados de los contratos celebrados  por  el Fondo de  Desarrollo  Local de Kennedy,  garantizando  la aplicación del debido proceso y la normatividad y lineamientos vigentes sobre la materia.10. Apoyar jurídicamente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
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21. Cumplir sus actividades y obligaciones de forma presencial y/o con trabajo desde casa, durante todo el tiempo que dure la Emergencia Sanitaria y/o el Estado de Calamidad </t>
  </si>
  <si>
    <t>CPS-174-2020</t>
  </si>
  <si>
    <t>NO SE REALIZA PROBLEMAS ESTUDIOS PREVIOS</t>
  </si>
  <si>
    <t>FDLK-CD-174-2020</t>
  </si>
  <si>
    <t>CPS-175-2020</t>
  </si>
  <si>
    <t>WILLIAM ANDRES CARDENAS CASTAÑEDA</t>
  </si>
  <si>
    <t>FDLK-CD-175-2020</t>
  </si>
  <si>
    <t>https://community.secop.gov.co/Public/Tendering/OpportunityDetail/Index?noticeUID=CO1.NTC.1328764&amp;isFromPublicArea=True&amp;isModal=False</t>
  </si>
  <si>
    <t>APOYAR AL EQUIPO DE PRENSA Y COMUNICACIONES DE LA ALCALDÍA LOCAL EN LA REALIZACIÓN DE PRODUCTOS Y PIEZAS DIGITALES, IMPRESAS Y PUBLICITARIAS DE GRAN FORMATO Y DE ANIMACIÓN GRÁFICA, ASÍ COMO APOYAR LA PRODUCCIÓN Y MONTAJE DE EVENTOS</t>
  </si>
  <si>
    <t xml:space="preserve">1. Desarrollar o diseñar las piezas gráficas para los contenidos de las redes sociales y sitio web de la Alcaldía Local. 2. Realizar la adaptación gráfica de las campañas de la Alcaldía Local con el fin de lograr uniformidad en los mensajes y mantener un cronograma actualizado de las fechas de solicitud y entrega de las respectivas piezas. 3. Hacer seguimiento a la impresión y distribución de las piezas gráficas elaboradas para la estrategia digital y las campañas internas  y externas de la Alcaldía Local. 4. Realizar la producción de contenidos audiovisuales en diferentes plataformas, tales como animación y video, en diversos medios y soportes. 5. Diseñar el montaje de piezas audiovisuales para la divulgación de las diferentes campañas y proyectos de la entidad 6. Realizar la conceptualización de contenidos y proyectos para su realización audiovisual 7.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</si>
  <si>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CPS-176-2020</t>
  </si>
  <si>
    <t>HEIMAIN TORRES ECHEVERRY</t>
  </si>
  <si>
    <t>FDLK-CD-176-2020</t>
  </si>
  <si>
    <t>https://community.secop.gov.co/Public/Tendering/OpportunityDetail/Index?noticeUID=CO1.NTC.1328774&amp;isFromPublicArea=True&amp;isModal=Fals</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</si>
  <si>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</si>
  <si>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 xml:space="preserve">1. Crear, realizar y producir vídeos, programas y capsulas audiovisuales que transmitan un mensaje en la comunicación interna y externa sobre la gestión de la Alcaldía Local de acuerdo con los lineamientos establecidos por la Oficina Asesora de Comunicaciones de la Secretaría Distrital de Gobierno. 2. Apoyar la producción de fotografías y la realización de piezas audiovisuales de los acontecimientos, hechos y eventos de la Alcaldía Local que ilustren las noticias en un medio de comunicación escrito, impreso o digital.3. Realizar el registro en video de los recorridos, operativos realizados en las localidades, así como de los eventos externos e internos de la Alcaldía Local 4. Realizar el revelado, impresión, ampliación, retoque y reproducción del material fotográfico, a través del uso de software y demás herramientas informáticas, de acuerdo con los sistemas establecidos en la Alcaldía Local.5. Realizar la obtención de imágenes que reflejen la misión de la Alcaldía Local, con el fin de actualizar el banco de imágenes y material audiovisual. 6. Realizar el registro audiovisual y seguimiento de las obras de infraestructura ejecutadas por la Alcaldía Local, con tomas desde el mismo ángulo antes, durante y después de la ejecución de la obra. 7. Realizar la sistematización y archivo del material audiovisual de la Alcaldía Local. 8. Crear piezas audiovisuales   para   campañas   y   eventos   institucionales.   9.   Revisar   el   correcto
funcionamiento de los equipos  de cámara y de grabación que estén a su cargo.10. Participar en la preparación, diseño y montaje de material fotográfico para exposiciones y eventos institucionales, orientados a promover y difundir actividades de la Alcaldía Local.
11. Ordenar, clasificar y registrar el material fotográfico y de video para la realización del archivo, a fin de conservar adecuadamente la memoria del material audiovisual de la Alcaldía Local, conforme los procedimientos establecidos por Sistema Integrado de Gestión de Calidad de la Secretaría Distrital de Gobierno. 12. Entregar el archivo fotográfico a las personas encargadas para la generación de contenido gráfico, teniendo en cuenta las directrices establecida por el Sistema Integrado de Gestión de la Secretaría Distrital de Gobierno. 13.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</si>
  <si>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CPS-177-2020</t>
  </si>
  <si>
    <t>WOLFRANG LIZANDRO PULIDO AVENDAÑO</t>
  </si>
  <si>
    <t>FDLK-CD-177-2020</t>
  </si>
  <si>
    <t>https://community.secop.gov.co/Public/Tendering/OpportunityDetail/Index?noticeUID=CO1.NTC.1329218&amp;isFromPublicArea=True&amp;isModal=False</t>
  </si>
  <si>
    <t>PRESTAR SUS SERVICIOS PROFESIONALES COMO APOYO AL ADMINISTRADOR DE VOZ Y DATOS Y DEMÁS INFRAESTRUCTURA TECNOLÓGICA EN LA ALCADÍA LOCAL DE KENNEDY</t>
  </si>
  <si>
    <t xml:space="preserve">1. Velar por el adecuado funcionamiento de la red local, conexión a la WAN de la Alcaldía y el recurso tecnológico de todas las dependencias de la Alcaldía (Despacho, Área de Gestión de Desarrollo Local, Grupo Área de Gestión Policiva Jurídica Kennedy) tanto en términos de Hardware y Software como de su administración y mantenimiento. 2. Realizar el seguimiento y control necesario para lograr la disponibilidad del servicio y la continuidad de los contratos de mantenimiento preventivo y correctivo y garantías correspondientes a los equipos de cómputo, impresoras, UPS y equipos activos de la localidad, de acuerdo con lo estipulado en cada contrato, según corresponda. 3. Verificar permanentemente la conectividad de la red LAN y WAN desde la Alcaldía al Nivel Central, para garantizar la prestación del servicio de red y de los aplicativos. 4. Realizar el apoyo a la supervisión que se le asignen, dando cumplimiento a la Ley 1474 de 2011 y demás normatividad existente vigente aplicable. 5. Realizar las actividades de apoyo técnico en la elaboración de estudios previos y de mercado, que le sean delegados. 6. Administrar los servicios disponibles en el servidor local y usuarios del directorio activo de tal forma que se mantengan únicamente los usuarios activos de la Alcaldía, informando oportunamente a la Dirección de tecnologías e Información los cambios de personal (ingresos, retiros o traslados) tanto para usuario en red como para correo electrónico. 7. Realizar la atención personalizada de las solicitudes de apoyo técnico, tanto de usuario interno como externo dentro del tiempo estipulado con la eficiencia y eficacia requeridas. 8. Participar en las reuniones y comités en los cuales sea designado por el Alcalde Local de Kennedy, de conformidad con el objeto de su contrato. 9. Cumplir sus actividades y obligaciones de forma presencial y/o con trabajo desde casa, durante la Emergencia Sanitaria y/o el estado de Calamidad Pública en el Distrito Capital, conforme los lineamientos dados por el supervisor y tomando las medidas de protección a que hubiera lugar. 10. Las demás que sean inherentes al objeto contractual, que se encuentren en la normatividad vigente o que sean solicitadas por el supervisor del contrato. 11.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</si>
  <si>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CPS-178-2020</t>
  </si>
  <si>
    <t>ANGELA SOFIA CASTAÑO CARDENAS</t>
  </si>
  <si>
    <t>FDLK-CD-178-2020</t>
  </si>
  <si>
    <t>https://community.secop.gov.co/Public/Tendering/OpportunityDetail/Index?noticeUID=CO1.NTC.1334364&amp;isFromPublicArea=True&amp;isModal=False</t>
  </si>
  <si>
    <t>APOYAR LA GESTION ADMINISTRATIVA DE LA ALCALDIA LOCAL PARA LA
IMPLEMENTACION DE PROCESOS DE VERIFICACION, SOPORTE Y
ACOMPAÑAMIENTO EN EL DESARROLLO DE LAS ACTIVIDADES PROPIAS DEL
FONDO DE DESARROLLO LOCAL.</t>
  </si>
  <si>
    <t>1. Apoyar técnicamente los trámites administrativos relacionados con el Área de Gestión para el Desarrollo Local de Kennedy. 2. Socializar con cada una de las Áreas de la Alcaldía Local de Kennedy el estado de la entrada y salida de correspondencia del Sistema de Gestión Documental - ORFEO, así como el Drive SDQS que se trabaja junto con la Secretaría de Gobierno. 3. Apoyar técnicamente en la implementación y desarrollo de actividades administrativas, dentro de las acciones desarrolladas y adelantadas por la Alcaldía Local, en marco del Plan de Desarrollo Bogotá Mejor Para Todos. 4. Apoyar el trámite de depuración del Sistema de Información de la entidad. 5. Realizar acompañamiento a las supervisiones designadas al Área de Gestión para el Desarrollo Local de Kennedy. 6. Apoyar la implementación del Sistema de Gestión establecido por la Secretaría de Gobierno. 7. Las demás que sean inherentes al objeto contractual, que se encuentren en la normatividad vigente o que sean solicitadas por el supervisor del contrato.</t>
  </si>
  <si>
    <t>CPS-179-2020</t>
  </si>
  <si>
    <t>LUIS FELIPE PEÑA VARGAS</t>
  </si>
  <si>
    <t>FDLK-CD-179-2020</t>
  </si>
  <si>
    <t>https://community.secop.gov.co/Public/Tendering/OpportunityDetail/Index?noticeUID=CO1.NTC.1334533&amp;isFromPublicArea=True&amp;isModal=False</t>
  </si>
  <si>
    <t xml:space="preserve">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 la Alcaldesa Local, en el manejo y asistencia a los espacios institucionales locales, distritales y nacionales acorde a las necesidades del FDLK. 5. Ejecutar el apoyo a la supervisión que le sea designada por el Alcalde Local de conformidad con el art. 83 de la Ley 1474 de 2011, y demás normatividad existente. 6.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</si>
  <si>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CPS-180-2020</t>
  </si>
  <si>
    <t>MAYRA ALEJANDRA LINDARTE PERILLA</t>
  </si>
  <si>
    <t>FDLK-CD-180-20202</t>
  </si>
  <si>
    <t>https://community.secop.gov.co/Public/Tendering/OpportunityDetail/Index?noticeUID=CO1.NTC.1336705&amp;isFromPublicArea=True&amp;isModal=False</t>
  </si>
  <si>
    <t>APOYAR AL (LA) ALCALDE(SA) LOCAL EN LA PROMOCIÓN, ARTICULACIÓN, ACOMPAÑAMIENTO Y SEGUIMIENTO PARA LA ATENCIÓN Y PROTECCIÓN DE LOS ANIMALES DOMÉSTICOS Y SILVESTRES DE LA LOCALIDAD.</t>
  </si>
  <si>
    <t xml:space="preserve">1. Articular acciones, actividades y jornadas con el IDPYBA en territorio 2. Asistir y acompañar reuniones de instancias de participación ciudadana, principalmente al Consejo Local PyBA. Presidir como delegado del Alcalde Local los consejos locales PyBA formalizados, dando cumplimiento al acuerdo 524 de 2013. 3. Acompañar actividades, brigadas y jornadas PyBA, brindando apoyo logístico a nivel local, tanto con entidades como con la comunidad. 4. Servir de enlace entre la comunidad y el IDPYBA para la atención de requerimientos relacionados con la protección y el bienestar animal de la localidad. 5. Llevar a cabo el registro de perros potencialmente peligrosos ante la alcaldía localidad y el registro Ciudadano de 4 patas de IDPYBA. 6. Coordinar una estrategia de identificación de problemáticas, necesidades y aliados en la localidad para la atención de los animales. </t>
  </si>
  <si>
    <t>CPS-181-2020</t>
  </si>
  <si>
    <t>JOSE FERNANDO ROCA HOYOS</t>
  </si>
  <si>
    <t>FDLK-CD-181-2020</t>
  </si>
  <si>
    <t>https://community.secop.gov.co/Public/Tendering/OpportunityDetail/Index?noticeUID=CO1.NTC.1337814&amp;isFromPublicArea=True&amp;isModal=False</t>
  </si>
  <si>
    <t>APOYAR LAS LABORES DE VERIFICACIÓN, SOPORTE Y SEGUIMIENTO DE ACCIONES ADMINISTRATIVAS Y PROCESOS NECESARIOS PARA LA OPORTUNA Y ADECUADA ATENCIÓN DE LAS NECESIDADES DE LA ENTIDAD, PROPIAS DEL ÁREA DE GESTIÓN DEL DESARROLLO ADMINISTRATIVO Y FINANCIERO</t>
  </si>
  <si>
    <t xml:space="preserve">1. Prestar sus servicios profesionales en el Área de Gestión del Desarrollo Local en el apoyo diferentes procesos de la dependencia como programación y revisión de pagos, elaboración de informes de seguimiento y demás tareas que requiera la Alcaldía Local y que le sean asignadas por la profesional 24. 2. Realizar seguimiento al presupuesto de gastos de funcionamiento e inversión, adelantando y actualizando la matriz con los diferentes procesos por rubros, acorde a las directrices del Área de Gestión del Desarrollo Local. 3. Formular los proyectos y procesos que se le asignen y en especial elaborar estudios previos de los procesos de contratación de los recursos de funcionamiento de la entidad. 4. Apoyo a la supervisión de los contratos y convenios que adelante la Alcaldía Local y que le sean asignados. 5. Apoyar en la respuesta a los derechos de petición que le sean asignados. 6. Acompañar el profesional grado 24 en las reuniones y actividades que le sean solicitadas y que aporten para el desarrollo del objeto contractual. 7. Apoyar el área de gestión del Desarrollo Administrativo y Financiero en el seguimiento a PQRS y bandejas de ORFEO en articulación con la oficina de atención al ciudadano de la Alcaldía Local y el referente para la mejora, de acuerdo con los reportes de los aplicativos institucionales ORFEO y CRONOS 8. Cumplir sus actividades y obligaciones de forma presencial y/o con trabajo desde casa, durante la Emergencia Sanitaria y/o el estado de Calamidad Pública en el Distrito Capital, conforme los lineamientos dados por el supervisor y tomando las medidas de protección a que hubiera lugar. 9. Las demás que le sean asignadas y que tengan relación con el objeto del contrato 10.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</si>
  <si>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CPS-182-2020</t>
  </si>
  <si>
    <t>FDLK-CD-182-2020</t>
  </si>
  <si>
    <t>https://community.secop.gov.co/Public/Tendering/OpportunityDetail/Index?noticeUID=CO1.NTC.1340035&amp;isFromPublicArea=True&amp;isModal=False</t>
  </si>
  <si>
    <t xml:space="preserve">1. Apoyar la coordinación jurídica de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2. Apoyar la coordinación jurídica de las etapas precontractual, contractual y poscontractual de los procesos de contratación que adelante la Alcaldía Local de Kennedy-Fondo de Desarrollo Local de Kennedy para el cumplimiento de los planes, programas y proyectos establecidos en el Plan de Desarrollo Local de la localidad. 3. Apoyar y asesorar jurídicamente a las diferentes áreas de la Alcaldía Local de Kennedy- Fondo de Desarrollo Local de Kennedy en la elaboración de estudios previos y en la estructuración de los pliegos de condiciones de las contrataciones que adelante  la entidad, de acuerdo con la normatividad vigente sobre la materia. 4. Apoyar la coordinación del desarrollo de los procesos de contratación que requiera la Alcaldía Local de Kennedy-Fondo de Desarrollo Local de Kennedy para la selección de sus contratistas.
5. Apoyar la coordinación de la elaboración de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 Colombia Compra Eficiente. 7. Apoyar y coordinar la elaboración de los contratos derivados de los procesos de contratación adelantados por la Alcaldía Local de Kennedy- Fondo de Desarrollo Local de Kennedy y realizar todas las gestiones necesarias para garantizar el cumplimiento de los requisitos de perfeccionamiento, ejecución y legalización de los mismos. 8. Apoyar la coordinación jurídica de la etapa de ejecución de los contratos celebrados por la Alcaldía Local de Kennedy-Fondo de Desarrollo Local de Kennedy, para que se tramiten oportunamente las diferentes modificaciones (adiciones, prórrogas, cesiones, otrosí) que se viabilicen por parte de la entidad. 9. Apoyar la coordinación jurídica de los procedimientos sancionatorios derivados de los contratos celebrados por el Fondo de Desarrollo Local de Kennedy, garantizando la aplicación del debido proceso y la normatividad y lineamientos vigentes sobre la materia 10. Apoyar la coordinación jurídica de la etapa de liquidación de los contratos suscritos por la Alcaldía Local de Kennedy- 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relacionadas con el cumplimiento del objeto del mismo.21.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</si>
  <si>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CPS-183-2020</t>
  </si>
  <si>
    <t>WILSON MARTIN CASTELLANOS</t>
  </si>
  <si>
    <t>FDLK-CD-183-2020</t>
  </si>
  <si>
    <t>https://community.secop.gov.co/Public/Tendering/OpportunityDetail/Index?noticeUID=CO1.NTC.1341291&amp;isFromPublicArea=True&amp;isModal=False</t>
  </si>
  <si>
    <t>APOYAR AL REFERENTE DE SEGURIDAD EN LA GESTION DE LOS ASUNTOS RELACIONADOS CON SEGURIDAD CIUDADANA, CONVIVENCIA Y PREVENCION DE CONFLICTIVIDADES, VIOLENCIAS Y DELITOS EN LA LOCALIDAD DE KENNEDY</t>
  </si>
  <si>
    <t>1. Apoyar al Alcalde(sa)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Alcalde(sa) Local y la SCJ. 2. Asistir a las reuniones del Consejo Local de Seguridad, apoyar el desarrollo de las mismas,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 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Participar, propender por el cumplimiento y hacer seguimiento a las metas del Plan de Gestión Local relacionadas con seguridad, convivencia y justicia. 7. Revisar la información relacionada con la situación de convivencia y seguridad ciudadana de la localidad, promoviendo y coordinando la caracterización de las problemáticas y la difusión de la información a nivel distrital. 8. Revisar y analizar sobre los informes presentados al Alcalde(sa) Local, en temas relacionados con seguridad, convivencia y justicia, cuando así lo solicite la Alcaldía Local. 9. Convocar y apoyar la instalación y el desarrollo de los Puestos de Mando Unificado -PMU, de responsabilidad de la Alcaldía Local, de acuerdo con la normatividad vigente y las instrucciones que le imparta el (la) Alcalde(sa) Local. 10. Asistir y apoyar, al Alcalde(sa) Local o a quien este designe, en las reuniones de carácter externo o interno, diligencias, visitas y operativos que se requieran. 11. Apoyar la implementación del Capítulo Local del Plan Integral de Seguridad, Convivencia y Justicia Distrital, realizar su seguimiento y actualización, de conformidad con las instrucciones que le imparta el (la) Alcalde(sa) Local. 12. Promover, convocar, participar, hacer seguimiento y registrar, en coordinación con la SCJ, las Juntas Zonales de Seguridad, según la normativa que las reglamenta.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</si>
  <si>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CPS-184-2020</t>
  </si>
  <si>
    <t xml:space="preserve">JUAN CARLOS LEON </t>
  </si>
  <si>
    <t>FDLK-CD-184-2020</t>
  </si>
  <si>
    <t>https://community.secop.gov.co/Public/Tendering/OpportunityDetail/Index?noticeUID=CO1.NTC.1341479&amp;isFromPublicArea=True&amp;isModal=False</t>
  </si>
  <si>
    <t>PRESTAR SUS SERVICIOS PROFESIONALES ESPECIALIZADOS PARA APOYAR LA FORMULACION, GESTION Y SEGUIMIENTO DE ACTIVIDADES ENFOCADAS A LA GESTION AMBIENTAL EXTERNA, ENCAMINADA A LA MITIGACION DE LOS DIFERENTES IMPACTOS AMBIENTALES Y LA CONSERVACION DE LOS RECURSOS NATURALES EN LA LOCALIDAD DE KENNEDY</t>
  </si>
  <si>
    <t>1. Apoyar los operativos de inspección, vigilancia y control de acuerdo con la programación que se elaboren en el Área de Gestión Policiva Jurídica (Diurnos nocturnos y fines de semana). 2. Apoyar con el suministro de información en materia ambiental requerida para la formulación, evaluación y seguimiento de los proyectos de inversión de conformidad al Plan de Desarrollo Local. 3. Realizar la formulación, seguimiento y actualización del Plan Ambiental Local PAL, así como desarrollar y remitir los reportes sobre de su ejecución a la autoridad ambiental y a los entes de control que lo soliciten.4. Acompañar y apoyar a la Comisión Ambiental Local en el seguimiento a los compromisos que se acuerden en sus reuniones. 5. Coadyuvar en la implementación territorial de las estrategias que adelante el Área de Gestión Policiva para de dar cumplimiento a los objetivos propuestos en el Código Nacional de Policía y Convivencia. 6. Levantar un inventario y hacer seguimiento a las medidas ambientales requeridas por la autoridad ambiental.7. Apoyar y acompañar los operativos que se programen por parte del Área de Gestión Policiva. 8.Realizar talleres y capacitaciones a la comunidad sobre normatividad ambiental local y otras temáticas de carácter ambiental aplicables. 9.Apoyar la supervisión e interventoría de contratos y convenios relacionados con gestión ambiental externa que le sean designados por el Alcalde(sa) Local, conforme con lo establecido en el Manual de Supervisión e Interventoría de la Secretaría Distrital de Gobierno.10.Asistir y concertar reuniones o actividades con entidades locales, distritales, nacionales y organizaciones ambientales y sociales para tratar temas relacionados con el medio ambiente y desarrollo sostenible.11.Realizar la recolección de información y los reportes solicitados o establecidos en la normatividad ambiental por las diferentes entidades distritales, nacionales y entes de control, en lo que respecta a la gestión ambiental externa.12 Atender los requerimientos formulados por las partes interesadas, en el Aplicativo de Gestión Documental-AGD de la Secretaría Distrital de Gobierno, frente a temas de gestión ambiental externa.13.Brindar acompañamiento en la atención y pronta respuesta de emergencias ambientales locales. 14.Asistir a las reuniones a las que sea citado o designado, para la atención de los asuntos relacionados con el objeto contractual.15.Presentar informe mensual de las actividades realizadas en cumplimiento de las obligaciones pactadas.16. Entregar, mensualmente, el archivo de los documentos suscritos que haya generado en cumplimiento del objeto y obligaciones contractuales.17.Las demás que se le asignen y que surjan de la naturaleza del Contrato.18.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</si>
  <si>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CPS-185-2020</t>
  </si>
  <si>
    <t>NORMA CONSTANZA GRANADA SABOGAL</t>
  </si>
  <si>
    <t>51.808.165</t>
  </si>
  <si>
    <t>FDLK-CD-185-2020</t>
  </si>
  <si>
    <t>https://community.secop.gov.co/Public/Tendering/OpportunityDetail/Index?noticeUID=CO1.NTC.1342721&amp;isFromPublicArea=True&amp;isModal=False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</si>
  <si>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KENNEDY</t>
  </si>
  <si>
    <t>1. Implementar los procesos y procedimientos oficiales para la operación y prestación del servicio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se encuentran en la lista de espera del servicio (Solicitud de servicio e inscritos) de la SOIS y que cumplen con los criterios de localización y priorización establecidos en la normatividad vigente. 3. Realizar las visitas de validación de condiciones en el lugar de domicilio de las personas mayores que son presentadas para ingresar al servicio y que se encuentran registrados en la lista de espera del servicio de la SOIS,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las visitas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 11. Participar en las reuniones y diferentes actividades que programe la Alcaldía Local, la Secretarla Distrital de Integración Social   - Subdirección para la Vejez y la Subdirección Local. 12. Las demás inherentes a sus obligaciones contractuales y que se requieran para el cabal cumplimiento del contrato.</t>
  </si>
  <si>
    <t>CPS-186-2020</t>
  </si>
  <si>
    <t>YULY ANDREA GORDILLO LOMBANA</t>
  </si>
  <si>
    <t xml:space="preserve">1.032.392.924 </t>
  </si>
  <si>
    <t>FDLK-CD-186-2020</t>
  </si>
  <si>
    <t>https://community.secop.gov.co/Public/Tendering/OpportunityDetail/Index?noticeUID=CO1.NTC.1342678&amp;isFromPublicArea=True&amp;isModal=False</t>
  </si>
  <si>
    <t xml:space="preserve">	PRESTAR SERVICIOS PROFESIONALES ESPECIALIZADOS A LA ALCALDÍA LOCAL DE KENNEDY, EN LOS ASUNTOS RELACIONADOS CON LA ATENCIÓN, ELABORACIÓN Y REVISIÓN DE LOS DIFERENTES DOCUMENTOS QUE SE REQUIERAN DENTRO DE LA GESTIÓN ADMINISTRATIVA Y PRESUPUESTAL, ASOCIADOS CON EL DESARROLLO DE LOS PROCESOS DE APOYO Y ESTRATÉGICOS ESTANDARIZADOS DENTRO DEL MAPA DE PROCESOS</t>
  </si>
  <si>
    <t xml:space="preserve">1. Acompañar a la Alcaldía Local de Kennedy en la actualización, revisión y seguimiento del Sistema Integrado de Gestión, respecto de los procesos, procedimientos, planes operativos y de mejora a cargo de la Dirección. 2. Asesorar a la Alcaldía Local de Kennedy en la formulación de planes, programas y/o estrategias que se requieran para los procesos de gestión a cargo. 3. Gestionar la revisión y seguimiento de los asuntos relacionados con la implementación de las dimensiones del Modelo Integrado de Planeación y Gestión de la Alcaldía. 4. Elaborar y revisar los documentos que se requieran por parte del supervisor del Contrato. 5. Proponer actividades de control para la mejora continua de los procesos a cargo de la Alcaldía y apoyar su definición e implementación. 6. Atender las diferentes solicitudes que se reciban en la Alcaldía Local de Kennedy y que sean asignados por el supervisor el contrato. 7. Organizar y asistir a las reuniones que se consideren pertinentes con el fin de cumplir a cabalidad con el objeto y alcance contractual. 8. Las demás que sean inherentes al objeto contractual y sean solicitadas por el supervisor del contrato. 9.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</si>
  <si>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CPS-187-2020</t>
  </si>
  <si>
    <t>LUZBY DAIHANNA ROMERO MANCERA</t>
  </si>
  <si>
    <t>FDLK-CD-187-2020</t>
  </si>
  <si>
    <t>https://community.secop.gov.co/Public/Tendering/OpportunityDetail/Index?noticeUID=CO1.NTC.1343026&amp;isFromPublicArea=True&amp;isModal=False</t>
  </si>
  <si>
    <t>APOYAR JURI´DICAMENTE LA EJECUCIO´N DE LAS ACCIONES REQUERIDAS PARA LA DEPURACIO´N DE LAS ACTUACIONES ADMINISTRATIVAS QUE CURSAN EN LA ALCALDI´A LOCAL</t>
  </si>
  <si>
    <t xml:space="preserve">1. Clasificar los expedientes asignados por vigencia y tipologías: Espacio público, funcionamiento de establecimientos de comercio Ley 232 de 1995 y obras urbanísticas, según la norma que regule cada tipología. 2. Proyectar 23 actos administrativos mensuales con sus respectivos impulsos procesales, conforme con la normatividad vigente, que permitan decidir, depurar y dar cierre a los trámites procesales represados y presentarlos al Profesional Especializado 222 - 24 del Área Gestión Policiva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 SI ACTUA -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 14.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</si>
  <si>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CPS-188-2020</t>
  </si>
  <si>
    <t>ANA MARIA PACHECO</t>
  </si>
  <si>
    <t>30.337.197</t>
  </si>
  <si>
    <t>FDLK-CD-188-2020</t>
  </si>
  <si>
    <t>https://community.secop.gov.co/Public/Tendering/OpportunityDetail/Index?noticeUID=CO1.NTC.1343231&amp;isFromPublicArea=True&amp;isModal=False</t>
  </si>
  <si>
    <t>1. Clasificar los expedientes asignados por vigencia y tipologías: Espacio público, funcionamiento de establecimientos de comercio Ley 232 de 1995 y obras urbanísticas, según la norma que regule cada tipología. 2. Proyectar 23 actos administrativos mensuales con sus respectivos impulsos procesales, conforme con la normatividad vigente, que permitan decidir, depurar y dar cierre a los trámites procesales represados y presentarlos al Profesional Especializado 222 - 24 del Área Gestión Policiva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 SI ACTUA -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 14.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</si>
  <si>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CPS-189-2020</t>
  </si>
  <si>
    <t>LILIANA CEPEDA PIRAGAUTA</t>
  </si>
  <si>
    <t>52.076.367</t>
  </si>
  <si>
    <t>FDLK-CD-189-2020</t>
  </si>
  <si>
    <t>https://community.secop.gov.co/Public/Tendering/OpportunityDetail/Index?noticeUID=CO1.NTC.1343516&amp;isFromPublicArea=True&amp;isModal=False</t>
  </si>
  <si>
    <t>1. Clasificar los expedientes asignados por vigencia y tipologías: Espacio público, funcionamiento de establecimientos de comercio Ley 232 de 1995 y obras urbanísticas, según la norma que regule cada tipología. 2. Proyectar 23 actos administrativos mensuales con sus respectivos impulsos procesales, conforme con la normatividad vigente, que permitan decidir, depurar y dar cierre a los trámites procesales represados y presentarlos al Profesional Especializado 222 - 24 del Área Gestión Policiva de la Alcaldía Local, para su revisión. 3. Revisar jurídicamente los expedientes asignados, emitir el respectivo concepto de acuerdo con el análisis realizado y para establecer la actuación jurídica a seguir conforme con la naturaleza del proceso  sancionatorio.  4. Remitir a  la  instancia competente el expediente  físico para su  respectivo  trámite. 5. Analizar y determinar los expedientes asignados a partir de las causales de caducidad y/o prescripción y/o pérdida de fuerza de ejecutoria del acto administrativo. 6. Ajustar los proyectos de actos administrativos a partir de las observaciones y/o modificaciones sugeridas por el Profesional Especializado 222 - 24 del Área Gestión Policiva de la Alcaldía Local, o quien este designe. 7. Elaborar en el formato definido un resumen ejecutivo de lo actuado en los expedientes que por razones legales no se archivaron. 8. Apoyar en los trámites necesarios a la Alcaldía Local para surtir el trámite de notificación personal y mediante edicto de los actos administrativos y decisiones, en los términos de la Ley 1437 de 2011. 9. Registrar en el Aplicativo - SI ACTUA - el trámite realizado de los expedientes asignados, con el fin de dar el cierre respectivo. 10. Asistir a las reuniones a las que sea citado o designado, para la atención de los asuntos relacionados con el objeto contractual. 11. Presentar informe mensual de las actividades realizadas en cumplimiento de las obligaciones pactadas. 12. Entregar, mensualmente, el archivo de los documentos suscritos que haya generado en cumplimiento del objeto y obligaciones contractuales. 13. Las demás que se le asignen y que surjan de la naturaleza del Contrato. 14.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</si>
  <si>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CPS-190-2020</t>
  </si>
  <si>
    <t>JULIO MARIO MARTINEZ OSORIO</t>
  </si>
  <si>
    <t>FDLK-CD-190-2020</t>
  </si>
  <si>
    <t>https://community.secop.gov.co/Public/Tendering/OpportunityDetail/Index?noticeUID=CO1.NTC.1347594&amp;isFromPublicArea=True&amp;isModal=False</t>
  </si>
  <si>
    <t>PRESTACIÓN DE SERVICIOS PROFESIONALES ESPECIALIZADOS A LA ALCALDÍA LOCAL DE KENNEDY, PARA COORDINAR LA FORMULACIÓN Y EJECUCIÓN DE LOS PROCESOS RECREODEPORTIVOS, ARTÍSTICOS Y CULTURALES, TENDIENTE A GARANTIZAR EL CUMPLIMIENTO DEL PLAN DE DESARROLLO LOCAL</t>
  </si>
  <si>
    <t xml:space="preserve">1. Apoyar la coordinación de la formulación, seguimiento y control de los componentes del proyecto 1362 Promoción y Desarrollo Local de La Cultura, La Recreación y el Deporte. 2. Participar en la formulación y estructuración de los diferentes proyectos culturales, deportivos y recreativos, incluidos en el Plan de Desarrollo local. 3. Planear la construcción y evaluación de los componentes técnicos que determinen los requisitos habilitantes de la contratación del proyecto 1362 Promoción y Desarrollo Local de La Cultura, La Recreación y el Deporte, de conformidad con la normativa vigente de los proyectos y contratos y/o convenios que adelante el FDLK. 4. Apoyar al despacho de la Alcaldesa Local, en el manejo y asistencia a los espacios institucionales locales, distritales y nacionales acorde a las necesidades del FDLK. 5. Hacer acompañamiento y seguimiento a los diferentes proyectos y programas poblacionales, culturales, deportivos y recreativos a cargo de la Administración Local. 6. Realizar acciones a que haya lugar para socializar de manera oportuna y eficaz a la ciudadanía, los procesos, convocatorias y demás información de interés ciudadano, que surjan como producto del cumplimiento de metas del Plan de Desarrollo de la Alcaldía Local. 7. Realizar el seguimiento a los espacios locales y las mesas de trabajo con la comunidad y con las entidades distritales, así como apoyar las gestiones e iniciativas que desde allí se acuerden, producto del cumplimiento de metas del Plan de Desarrollo. 8. Elaborar, consolidar y/o analizar y/o revisar las respuestas de la información o documentación solicitada por los entes de control, rama judicial, entidades públicas y/o privadas y comunidad en general que van para la firma de la Alcaldesa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9. Apoyar los espacios de participación ciudadana relacionados con la ejecución y seguimiento del proyecto 1362 Promoción y Desarrollo Local de La Cultura, La Recreación y el Deporte. 10.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11. Las demás que sean inherentes al objeto contractual, que se encuentren en la normatividad vigente o que sean solicitadas por el supervisor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</si>
  <si>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CPS-191-2020</t>
  </si>
  <si>
    <t>JOHN PAULINO CAMPOS MOLINA</t>
  </si>
  <si>
    <t>FDLK-CD-191-2020</t>
  </si>
  <si>
    <t>https://community.secop.gov.co/Public/Tendering/OpportunityDetail/Index?noticeUID=CO1.NTC.1347896&amp;isFromPublicArea=True&amp;isModal=False</t>
  </si>
  <si>
    <t>PRESTACIÓN DE SERVICIOS DE APOYO TÉCNICO Y ADMINISTRATIVO EN LA DESCON-GESTIÓN DE TRÁMITES TENDIENTE A GARANTIZAR EL CUMPLIMIENTO DEL PLAN DE DESARROLLO LOCAL.</t>
  </si>
  <si>
    <t xml:space="preserve">1. Realizar  el apoyo en las actividades necesarias para atender las solicitudes y requerimientos de los profesionales del Proyecto 1380 Mi casa me pertenece del Área de Gestión de Desarrollo local. 2. Verificar y registrar las solicitudes de la comunidad y las diferentes entidades públicas, organizaciones privadas y funcionarios, que soliciten atención de Coordinación referente al proyecto 1380 Mi Casa Me Pertenece del Área de Gestión de Desarrollo local y las demás oficinas. 3. Efectuar el apoyo en la depuración de expedientes de oficina asesora de obras que tengan proceso de legalización en el proyecto 1380 Mi casa me pertenece del Área de Gestión de Desarrollo local. 4. Sistematizar los expedientes que se deriven de la ejecución del proyecto 1380 Mi casa me pertenece del Área de Gestión de Desarrollo local. 5. Organizar la documentación de los expedientes según su tipología y vigencia de acuerdo a la normatividad vigente. 6. Facilitar, registrar y controlar el acceso para consulta y el préstamo de la documentación. 7. Realizar las actividades dando cumplimiento a las herramientas y procedimientos, que permitan la debida comunicación, notificación, publicación y archivo de los actos administrativos y demás comunicaciones emitidas por el proyecto 1380 Mi casa me pertenece del Área de Gestión de Desarrollo local. 8. Apoyar el seguimiento de los procesos jurídicos que se generen en proyecto 1380 Mi casa me pertenece. 9. Realizar  el acompañamiento para la depuración como enlace entre la oficina asesora de obras y le proyecto 1380 Mi casa me pertenece para la legalización de predios. 10. Asistir y apoyar las visitas de diagnóstico a través de cartografía social en las
zonas a legalizar la ocupación del suelo. 11. Las demás que se le asigne el Supervisor y
que surjan de la naturaleza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</si>
  <si>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CPS-192-2020</t>
  </si>
  <si>
    <t>NO UTILIZADO</t>
  </si>
  <si>
    <t>CPS-193-2020</t>
  </si>
  <si>
    <t>GLORIA ESPERANZA PIRAJON TEJEDOR</t>
  </si>
  <si>
    <t>FDLK-CD-193-2020</t>
  </si>
  <si>
    <t>https://community.secop.gov.co/Public/Tendering/OpportunityDetail/Index?noticeUID=CO1.NTC.1348587&amp;isFromPublicArea=True&amp;isModal=False</t>
  </si>
  <si>
    <t>PRESTAR SUS SERVICIOS PROFESIONALES PARA APOYAR TECNICAMENTE A LOS RESPONSABLES E INTEGRANTES DE LOS PROCESOS EN LA IMPLEMENTACION DE HERRAMIENTAS DE GESTIÓN SIGUIENDO LOS LINEAMIENTOS METODOLOGICOS ESTABLECIDOS POR LA OFICINA ASESORA DE PLANEACION DE LA SECRETARIA DISTRITAL DE GOBIERNO</t>
  </si>
  <si>
    <t>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Alcalde(sa)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 Presentar informe mensual de las actividades realizadas en cumplimiento de las obligaciones pactadas. 10. Las demás que se le asignen y que surjan de la naturaleza del Contrato.</t>
  </si>
  <si>
    <t>CPS-194-2020</t>
  </si>
  <si>
    <t>RICHARD EDUARDO VITERI AMADOR</t>
  </si>
  <si>
    <t>FDLK-CD-194-2020</t>
  </si>
  <si>
    <t>https://community.secop.gov.co/Public/Tendering/OpportunityDetail/Index?noticeUID=CO1.NTC.1349036&amp;isFromPublicArea=True&amp;isModal=False</t>
  </si>
  <si>
    <t xml:space="preserve">1. Acompañar y apoyar al Alcalde Local o a quien este designe en las diligencias de inspección. 2. Realizar 30 visitas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30 conceptos y respuestas a las peticiones que le sean requeridos. 5. Asistir a las reuniones a las que sea citado o designado, para la atención de los asuntos relacionados con el objeto contractual. 6. Presentar informe mensual de las actividades realizadas, dando cuenta del cumplimiento de las obligaciones pactadas. 7. Entregar mensualmente al archivo los documentos que genere en cumplimiento del objeto y obligaciones contractuales, los cuales deben estar debidamente suscritos.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12.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</si>
  <si>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CPS-195-2020</t>
  </si>
  <si>
    <t>NANCY ACOSTA TORRES</t>
  </si>
  <si>
    <t>FDLK-CD-195-2020</t>
  </si>
  <si>
    <t>https://community.secop.gov.co/Public/Tendering/OpportunityDetail/Index?noticeUID=CO1.NTC.1354067&amp;isFromPublicArea=True&amp;isModal=False</t>
  </si>
  <si>
    <t xml:space="preserve">1. Recibir  los mensajes de carácter  oficial entrantes telefónicamente o verbalmente para los funcionarios. Diligenciar adecuadamente le formato oficial para el control de ingreso de los ciudadanos a las Inspecciones de Policía de Kennedy. 3. Orientar en forma diligente a los ciudadanos que acuden a la oficina de recepción sobre las inquietudes generales. 4. Levantar y mantener actualizada las bases de datos de las entidades distritales para orientación a la ciudadanía. 5. Registrar diariamente a los usuarios y la identificación de variables, tipologías de mayor recurrencia en las Inspecciones de Policía. 6. Presentar mensualmente y por escrito los inconvenientes que se presenten y que afecten directamente a las Inspecciones Policía con la comunidad y los funcionarios. 7. Las demás que le asigne el Alcalde Local y que surjan de la naturaleza del contrato.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</si>
  <si>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CPS-196-2020</t>
  </si>
  <si>
    <t>INGRID PAOLA CASTILLO MEJIA</t>
  </si>
  <si>
    <t>FDLK-CD-196-2020</t>
  </si>
  <si>
    <t>https://community.secop.gov.co/Public/Tendering/OpportunityDetail/Index?noticeUID=CO1.NTC.1350338&amp;isFromPublicArea=True&amp;isModal=False</t>
  </si>
  <si>
    <t>PRESTAR LOS SERVICIOS PROFESIONALES DE ABOGADO, PARA APOYAR EL TRÁMITE DE LOS ASUNTOS DEL ÁREA DE GESTIÓN POLICIVA JURÍDICA Y MANEJO DE SI ACTÚA, SISTEMA DE GESTIÓN DOCUMENTAL, VUC, MAPAS BOGOTÁ.</t>
  </si>
  <si>
    <t xml:space="preserve">1. Verificación, actualización y alimentación diaria de la base de datos de las actuaciones administrativas del Área de Gestión Policiva Jurídica de Kennedy. 2. Respuesta a la Personería  y Veeduría sobre las actuaciones administrativas Área de Gestión Policiva Jurídica de Kennedy. 3.Dar respuesta oportuna a los Derechos de Petición de la ciudadanía referente a los temas del Área de Gestión Policiva Jurídica de Kennedy. 4. Atención al público. 5. Atención al Ministerio Público para notificación y seguimiento de las Actuaciones administrativas. 6. Realizar  el estudio y sustanciación de los procesos asignados en temas de inspección, vigilancia y control. 7. Realizar impulsos procesales, auto de cargos, auto de pruebas, autos de alegatos, resoluciones de archivo, proyectar decisiones sobre recursos interpuestos según actuaciones asignadas por la coordinadora; y en especial dar impulso y realizar sustanciación de los procesos, con sus respectivos recursos que se presente hasta que quede en firme el acto administrativo referente al proyecto BOSA- TINTAL-ALSACIA-CONSTITUCIÓN (AVENIDA GUAYACANES) y AV.68, así mismo, lo que pueda derivar de los procesos del bien de uso público conocido como Vereditas perteneciente al trazado de la Avenida Longitudinal de Occidente - ALO. 8. Realizar informe para el reparto a las Inspecciones por competencia del Nuevo Código de Policía.
9. Apoyar los operativos de inspección, vigilancia y control de acuerdo a la programación que elabore la Coordinadora del Área de Gestión Policiva Jurídica. 10. Registrar en el Aplicativo SI ACTUA el trámite realizado de los expedientes asignados, con el fin de dar el cierre respectivo. 11. Las demás que le asigne el Supervisor asignado y que surjan de la naturaleza del contrato. 
</t>
  </si>
  <si>
    <t>CPS-197-2020</t>
  </si>
  <si>
    <t>LEYDY YOHANNA AMORTEGUI PEDRAZA</t>
  </si>
  <si>
    <t>FDLK-CD-197-2020</t>
  </si>
  <si>
    <t>https://community.secop.gov.co/Public/Tendering/OpportunityDetail/Index?noticeUID=CO1.NTC.1350160&amp;isFromPublicArea=True&amp;isModal=False</t>
  </si>
  <si>
    <t xml:space="preserve">1. Verificación, actualización y alimentación diaria de la base de datos de las actuaciones administrativas del Área de Gestión Policiva Jurídica de Kennedy. 2. Respuesta a la Personería  y Veeduría sobre las actuaciones administrativas Área de Gestión Policiva Jurídica de Kennedy. 3.Dar respuesta oportuna a los Derechos de Petición de la ciudadanía referente a los temas del Área de Gestión Policiva Jurídica de Kennedy. 4. Atención al público. 5. Atención al Ministerio Público para notificación y seguimiento de las Actuaciones administrativas. 6. Realizar  el estudio y sustanciación de los procesos asignados en temas de inspección, vigilancia y control. 7. Realizar impulsos procesales, auto de cargos, auto de pruebas, autos de alegatos, resoluciones de archivo, proyectar decisiones sobre recursos interpuestos según actuaciones asignadas por la coordinadora; y en especial dar impulso y realizar sustanciación de los procesos, con sus respectivos recursos que se presente hasta que quede en firme el acto administrativo referente al proyecto BOSA- TINTAL-ALSACIA-CONSTITUCIÓN (AVENIDA GUAYACANES) y AV.68, así mismo, lo
que pueda derivar de los procesos del bien de uso público conocido como Vereditas perteneciente al trazado de la Avenida Longitudinal de Occidente - ALO. 8. Realizar informe para el reparto a las Inspecciones por competencia del Nuevo Código de Policía.
9. Apoyar los operativos de inspección, vigilancia y control de acuerdo a la programación que elabore la Coordinadora del Área de Gestión Policiva Jurídica. 10. Registrar en el Aplicativo SI ACTUA el trámite realizado de los expedientes asignados, con el fin de dar el cierre respectivo. 11. Las demás que le asigne el Supervisor asignado y que surjan de la naturaleza del contrato.
</t>
  </si>
  <si>
    <t>CPS-198-2020</t>
  </si>
  <si>
    <t>KATERIN LIZETH LARA ROJAS</t>
  </si>
  <si>
    <t>FDLK-CD-198-2020</t>
  </si>
  <si>
    <t>https://community.secop.gov.co/Public/Tendering/OpportunityDetail/Index?noticeUID=CO1.NTC.1350703&amp;isFromPublicArea=True&amp;isModal=False</t>
  </si>
  <si>
    <t>APOYAR EL CUBRIMIENTO DE LAS ACTIVIDADES, CRONOGRAMAS Y AGENDA DE LA ALCALDÍA LOCAL A NIVEL INTERNO Y EXTERNO, ASÍ COMO LA GENERACIÓN DE CONTENIDOS PERIODÍSTICOS</t>
  </si>
  <si>
    <t xml:space="preserve">1. Desarrollar comunicados, cubrimientos y apoyo a temas asociados a prensa, de acuerdo con los temas asignados. 2. Realizar seguimiento a las necesidades y requerimientos comunicacionales de la Alcaldía Local 3. Apoyar el cubrimiento de actividades, operativos, eventos y demás acciones desarrollas por la Alcaldía Local 4. Crear y ejecutar publicaciones impresas y/o digitales con contenidos de la entidad con la periodicidad que determine el líder de comunicaciones. 5. Alimentar en la página web de la entidad, el contenido noticioso y de prensa a que haya lugar. 6 Apoyar la realización, conceptualización y desarrollo de piezas audiovisuales requeridas por la Alcaldía Local. 7. Apoyar en el monitoreo de medios de comunicación y seguimiento a los contenidos de la Alcaldía Local. 8.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</si>
  <si>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CPS-199-2020</t>
  </si>
  <si>
    <t>MIGUEL ANGEL GARCÍA MURILLO</t>
  </si>
  <si>
    <t>FDLK-CD-199-2020</t>
  </si>
  <si>
    <t>https://community.secop.gov.co/Public/Tendering/OpportunityDetail/Index?noticeUID=CO1.NTC.1350451&amp;isFromPublicArea=True&amp;isModal=False</t>
  </si>
  <si>
    <t>PRESTAR SUS SERVICIOS PROFESIONALES PARA APOYAR A LOS PROYECTOS RELACIONADOS CON TEMAS TECNOLÓGICOS QUE SE DESARROLLEN LA ALCALDÍA LOCAL DE KENNEDY</t>
  </si>
  <si>
    <t xml:space="preserve">1. Realizar la formulación de los componentes tecnológicos de los proyectos de inversión y los demás que le sean designados para la vigencia 2020, incluyendo la actualización de DTS, elaboración de estudio de mercado, análisis del sector, elaboración de anexos técnicos, estudios previos, respuesta a pliegos de condiciones y calificación de propuestas. 2. Asistir a las reuniones, comités de contratación, capacitaciones, comités de seguimiento entre otros y hacer parte de los comités que le delegue la Alcaldesa Local.3. Dar solución a los requerimientos de soporte técnico recibido vía telefónica, presencial o por medios electrónicos de soporte de Software o Hardware al interior de la Alcaldía y demás sedes de la Localidad de Kennedy. 4. Recibir la capacitación necesaria para la instalación, configuración y manejo de los aplicativos misionales y de apoyo de la Secretaría de Gobierno, con el fin de apoyar a los usuarios de la localidad. 5. Capacitar a los funcionarios de la localidad en el manejo de los aplicativos misionales y de apoyo de la Secretaría de Gobierno 6. Cumplir sus actividades y obligaciones de forma presencial y/o con trabajo desde casa, durante la Emergencia Sanitaria y/o el estado de Calamidad Pública en el Distrito Capital, conforme los lineamientos dados por el supervisor y tomando las medidas de protección a que hubiera lugar 7. Las demás que se deriven de la naturaleza y esencia del contrato. </t>
  </si>
  <si>
    <t>CPS-200-2020</t>
  </si>
  <si>
    <t>RICARDO RODRÍGUEZ GARCÍA</t>
  </si>
  <si>
    <t>FDLK-CD-200-2020</t>
  </si>
  <si>
    <t>https://community.secop.gov.co/Public/Tendering/OpportunityDetail/Index?noticeUID=CO1.NTC.1350400&amp;isFromPublicArea=True&amp;isModal=False</t>
  </si>
  <si>
    <t>PRESTACIÓN DE SERVICIOS PROFESIONALES PARA LIDERAR Y GARANTIZAR LA IMPLEMENTACIÓN Y SEGUIMIENTO DE LOS PROCESOS Y PROCEDIMIENTOS DEL SERVICIO SOCIAL</t>
  </si>
  <si>
    <t xml:space="preserve">1. Coordinar la operación, seguimiento y cumplimiento de los procedimientos generales de los servicios, procedimientos específicos del servicio Apoyos Económicos. Así como, implementar el procedimiento administrativo de cobro, de conformidad con lo previsto en los artículos 7,8 y 9 del Decreto Distrital 397 de 2011 ¿Por el cual se establece el reglamento interno del recaudo de cartera en el Distrito Capital y se dictan otras disposiciones y la Resolución 257 de 2013 ¿Por medio de la cual se adoptan los Manuales de Administración y Cobro de Cartera de la Secretaría Distrital de Gobierno y el Sector Localidades, y se dictan otras disposiciones 2. Articular las acciones de seguimiento, verificación y puntos de control que permitan consolidar la gestión, los reportes de novedades de la operación y prestación del servicio social en el marco de la implementación de los procedimientos generales y específicos del servicio (Apoyo Económico Tipo C) y los lineamientos Técnicos establecidos por la Subdirección para la Vejez Secretaría Distrital de Integración Social. 3. Verificar y revisar que los profesionales administrativos, de seguimiento y técnicos realicen los cruces de bases de datos individuales de las personas mayores que se encuentran como participantes del servicio (Apoyo económico Tipo C), así como las personas que se encuentran registrados en la modalidad de identificación (Solicitud de Servicio e Inscritos) previo al ingreso, en el marco del procedimiento de seguimiento y control. 4. Emitir los conceptos técnicos que le sean requeridos en el desarrollo de las acciones / actividades establecidos en los procedimientos generales, específicos, protocolos e instructivos del servicio y del Proyecto de Inversión. 5. Proyectar y/o revisar los actos administrativos que deban 5. Proyectar y/o revisar los actos administrativos que deban expedirse con ocasión de la prestación del servicio social "Apoyos para la seguridad económica" de acuerdo con los procedimientos y los lineamientos establecidos
por la Subdirección para la Vejez Secretaría Distrital de Integración Social. 6. Realizar acciones de seguimiento al registro y actualización de la información que contribuyan al correcto cumplimiento del procedimiento estipulado para la prestación del servicio Apoyos Económicos Tipo C, aplicando los instrumentos técnicos y tecnológicos previstos para tal fin; así como aplicar los instrumentos aprobados para la ejecución del Proyecto (fichas, formatos, entre otros), con el fin de realizar seguimiento a las actualizaciones del Sistema Misional SIRBE y las bases de datos, realizando las respectivas consultas, verificación, revisión y aprobación. 7. Elaborar y analizar mensualmente la información de la meta, física, las acciones de seguimiento, verificación y control que permitan consolidar los reportes de gestión del servicio social y el reporte de las novedades como: ingresos, egresos, saldos altos, cobros y no cobros, bloqueos, retiros fuera de la ciudad, y o las novedades reportadas en el informe único, o las identificadas en el seguimiento.  8. Revisar y verificar que se realicen las visitas de validación de condiciones (Diligenciamiento de la Ficha SIRBE - descripción y concepto) a las personas mayores que se encuentran en la lista de espera y que son priorizadas para el ingreso al servicio y cumplen con los criterios y lineamientos establecidos. 9. Atender, tramitar y dar respuesta oportuna a las solicitudes, derechos de petición y acciones de tutela, de las y los ciudadanas-os y entes de control, teniendo en cuenta los lineamientos y términos establecidos para este fin. 10. Presentar los casos de las personas mayores priorizadas de acuerdo con los criterios, ante el Comité Operativo Local de Envejecimiento y Vejez, Mesa técnica, así como los egresos. 11. Realizar seguimiento y ejecutar los planes de mejoramiento derivados de los hallazgos internos y auditorías externas, cobros indebidos, hallazgos administrativos y/o fiscales, con sus respectivos reportes, así como adelantar oportunamente las actuaciones y procesos administrativos que correspondan. 12. Participar en las reuniones y diferentes actividades que programadas por la Secretaría de Gobierno, la Alcaldía Local, la Secretaría Distrital de Integración Social y la Subdirección para la Vejez. 13. Las demás que sean inherentes al objeto contractual, que se encuentren en la normatividad vigente o que sean solicitadas por el supervisor del contrato. 14.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</si>
  <si>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CPS-201-2020</t>
  </si>
  <si>
    <t xml:space="preserve">JORGE ANDRES BOHORQUEZ CANIZALES </t>
  </si>
  <si>
    <t xml:space="preserve"> 80.773.423</t>
  </si>
  <si>
    <t>FDLK-CD-201-2020</t>
  </si>
  <si>
    <t>https://community.secop.gov.co/Public/Tendering/OpportunityDetail/Index?noticeUID=CO1.NTC.1351419&amp;isFromPublicArea=True&amp;isModal=False</t>
  </si>
  <si>
    <t>PRESTAR SUS SERVICIOS PROFESIONALES ESPECIALIZADOS PARA APOYAR LA COORDINACIÓN DE LA CASA DEL CONSUMIDOR DE LA ALCALDÍA LOCAL DE KENNEDY</t>
  </si>
  <si>
    <t xml:space="preserve">1. Participar activamente en la implementación del Plan de Operación del Punto de Atención al Consumidor, apoyando las actividades orientadas a la organización administrativa, articulando las tareas de los demás contratistas. 2. Realizar la revisión de conceptos y/o estudios jurídicos necesarios para dar trámite, respuesta o traslado a las solicitudes recibidas en el Punto de Atención al Consumidor y hacer seguimiento del trámite dado a las mismas. 3. Participar en la formulación e implementación de planes, programas y proyectos de protección al consumidor de manera que se atiendan los requerimientos institucionales, de conformidad con el Convenio Interadministrativo Especifico Nro. 1377 de 2016 y Decreto 633 de 2017. 4. Acompañar la revisión de los estudios de orden jurídico y doctrinal relacionados con la actividad de protección al consumidor que sean requeridos, de conformidad con el Convenio Interadministrativo Especifico Nro. 1377 de 2016 y Decreto 633 de 2017. 5. Acompañar al grupo de profesionales y técnicos del Punto de Atención al Consumidor en los estudios de orden jurídico y doctrinal relacionados con la actividad de protección al consumidor que sean requeridos para la atención de los consumidores. 6. Analizar jurídicamente las actuaciones asignadas por el Área de Gestión Policiva y Jurídica, emitir o proyectar el respectivo diagnóstico y establecer la actuación jurídica a seguir, conforme con la naturaleza del proceso sancionatorio 7. Apoyar la supervisión de los contratos que le sea designada por el Alcalde Local, de conformidad con el art 83 de la Ley 1474 de 2011, y demás normatividad existente. 8. Prestar apoyo jurídico en los actos de trámite o de fondo que le solicite el Alcalde Local. 9. Las demás que sean inherentes al objeto contractual, que se encuentren en la normatividad vigente o que sean solicitadas por el supervisor del contrato. 10.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</si>
  <si>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CPS-202-2020</t>
  </si>
  <si>
    <t xml:space="preserve">DIANA CAROLINA MARTINEZ JIMENEZ </t>
  </si>
  <si>
    <t>FDLK-CD-202-2020</t>
  </si>
  <si>
    <t>https://community.secop.gov.co/Public/Tendering/OpportunityDetail/Index?noticeUID=CO1.NTC.1352131&amp;isFromPublicArea=True&amp;isModal=False</t>
  </si>
  <si>
    <t>CPS-203-2020</t>
  </si>
  <si>
    <t>NESTOR FABIAN BAUTISTA VEGA</t>
  </si>
  <si>
    <t>FDLK-CD-203-2020</t>
  </si>
  <si>
    <t>https://community.secop.gov.co/Public/Tendering/OpportunityDetail/Index?noticeUID=CO1.NTC.1352348&amp;isFromPublicArea=True&amp;isModal=False</t>
  </si>
  <si>
    <t>PRESTAR LOS SERVICIOS PROFESIONALES ESPECIALIZADOS PARA APOYAR TÉCNICAMENTE LAS DISTINTAS ETAPAS DE LOS PROCESOS QUE SE DERIVEN DEL PROYECTO BOSA-TINTAL-ALSACIA-CONSTITUCIÓN (AVENIDA GUAYACANES) Y AV.68.</t>
  </si>
  <si>
    <t xml:space="preserve">1. Realizar las visitas asignadas y el respectivo informe en los términos establecidos en especial lo referente al Proyecto BOSA-TINTAL- ALSACIA-CONSTITUCIÓN   (AVENIDA   GUAYACANES)   Y   AV.68.   2.   Control   de
cumplimiento de licencias de construcción. 3. Elaboración de Informes técnicos de obras y urbanismo especificando zonificación, norma urbana,  área construidas, áreas de infracción (si aplica), cumplimiento de la normatividad vigente y anterior. 4. Elaboración de informes técnicos de establecimientos de comercio especificando zonificación, norma urbana, uso del suelo según área de actividad y sector normativo según normatividad vigente y anterior. 5. Elaboración de informe técnico para otorgar permisos de ocupación solicitados por la comunidad, siempre y cuando cumpla con lo aprobado en la licencia de construcción para la actividad requerida. 6. Verificación de inventarios de temas que requieran atención especial del área de gestión policiva (recicladoras, parqueaderos). 7. Asistir a reuniones a las que sea citado o designado, para la atención de los asuntos relacionados con el objeto contractual. 8. Las demás que le asigne el Supervisor asignado y que surjan de la naturaleza del contrato.
</t>
  </si>
  <si>
    <t>CPS-204-2020</t>
  </si>
  <si>
    <t>EIMY SOLANGY CASTRO CASALLAS</t>
  </si>
  <si>
    <t>FDLK-CD-204-2020</t>
  </si>
  <si>
    <t>https://community.secop.gov.co/Public/Tendering/OpportunityDetail/Index?noticeUID=CO1.NTC.1352349&amp;isFromPublicArea=True&amp;isModal=False</t>
  </si>
  <si>
    <t xml:space="preserve">	PRESTAR LOS SERVICIOS PROFESIONALES EN EL ÁREA DE GESTIÓN POLICIVA JURÍDICA EN LOS ASUNTOS RELACIONADOS CON LOS PRINCIPIOS INTEGRALES DE LA SALUD INDIVIDUAL Y COLECTIVA DE LA POBLACIÓN QUE OCUPA INDEBIDAMENTE EL ESPACIO PÚBLICO EN LA LOCALIDAD DE KENNEDY</t>
  </si>
  <si>
    <t xml:space="preserve">1. Apoyar, promover y hacer seguimiento a los espacios de diálogo interinstitucional en que haga parte la alcaldía local, en los asuntos relacionados con los problemas sociales y de la salud de la comunidad en el espacio público de conformidad con las instrucciones que le imparta el coordinador(a) de dicha dependencia. 2. Llevar el control y custodia de las actas de las reuniones en que participe la alcaldía local y hacer seguimiento al cumplimiento de los compromisos adquiridos por ésta en el marco de las mismas.3. Gestionar, analizar y revisar, en coordinación con las organizaciones sociales de la localidad y las entidades Distritales, las iniciativas y sugerencias de la comunidad respecto de los asuntos relacionados con espacio público y demás asuntos relacionados con el área de gestión policiva.4. Apoyar la realización del monitoreo constante e intervención integral a la comunidad que afecte la presunta ocupación indebida del espacio público en los territorios de la localidad, e informar oportunamente al coordinador del área de gestión policiva o a quien éste (a) designe.5.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la plataforma de gestión documental SISTEMA DE GESTIÓN DOCUMENTAL y demás plataformas tecnológicas utilizadas por la entidad dentro de los plazos, términos y condiciones establecidos por la normatividad vigente.6. Coadyuvar en las actividades tendientes al cumplimiento y el seguimiento de las metas del Plan de Gestión Local relacionadas con el objeto contractual 7. Apoyar al área de gestión policiva en la revisión y construcción de los documentos de análisis y caracterización que sean necesarios para llevar a cabo las actividades del área de gestión policiva, de conformidad con las instrucciones impartidas por el coordinador (a) de dicha dependencia 8. Asistir y
apoyar, al coordinador del área de gestión policiva o a quien este designe, en  las reuniones de carácter externo  o interno, diligencias,  visitas y operativos en que sea requerido. 9. Las demás que se le asignen y que surjan de la naturaleza del Contrato 10.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</si>
  <si>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CPS-205-2020</t>
  </si>
  <si>
    <t>JENNY ANDREA GUTIÉRREZ ROJAS</t>
  </si>
  <si>
    <t>FDLK-CD-205-2020</t>
  </si>
  <si>
    <t>https://community.secop.gov.co/Public/Tendering/OpportunityDetail/Index?noticeUID=CO1.NTC.1352715&amp;isFromPublicArea=True&amp;isModal=False</t>
  </si>
  <si>
    <t>PRESTAR LOS SERVICIOS DE APOYO A LA RECEPCIÓN Y AL ÁREA DE GESTIÓN DEL DESARROLLO LOCAL DE LA ALCALDÍA LOCAL DE KENNEDY EN TEMAS DE ATENCIÓN AL CIUDADANO</t>
  </si>
  <si>
    <t>1. Apoyar al Área de Gestión de Desarrollo Local, en todo lo concerniente a la estrategia integral de atención al ciudadano en la Alcaldía Local de Kennedy 2. Asistir a las reuniones que estén relacionadas con el objeto del presente contrato, cuando así lo determine el supervisor y/o apoyo a la supervisión. Asistir a las reuniones que estén relacionadas con el objeto del presente contrato, cuando así lo determine el supervisor y/o apoyo a la supervisión. 3. Cumplir con la sistematización de la entrada y  salida de llamadas diarias. 4. Atender con celosa diligencia sus encargos contractuales, propendiendo por la aplicación de las políticas distritales de prevención del daño antijurídico de los asuntos que sean de su competencia. 5. Propender por el fortalecimiento institucional de las demás áreas de la Alcaldía Local, cuando así sea necesario. 6. Apoyar en los temas relacionados con gestión documental del Área de Gestión de Desarrollo Local de Kennedy. 7. Las demás que sean inherentes al objeto contractual, que se encuentren en la normatividad vigente o que sean solicitadas por el supervisor del contrato. 8.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t>
  </si>
  <si>
    <t>CPS-206-2020</t>
  </si>
  <si>
    <t>DUVER JOSUE AREVALO MELO</t>
  </si>
  <si>
    <t>FDLK-CD-206-2020</t>
  </si>
  <si>
    <t>https://community.secop.gov.co/Public/Tendering/OpportunityDetail/Index?noticeUID=CO1.NTC.1352400&amp;isFromPublicArea=True&amp;isModal=False</t>
  </si>
  <si>
    <t xml:space="preserve">1. Acompañar y apoyar al Alcalde Local o a quien este designe en las diligencias de inspección. 2. Realizar 30 visitas que, en materia de urbanismo, espacio público o actividad económica, le sean asignadas,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30 conceptos y respuestas a las peticiones que le sean requeridos. 5. Asistir a las reuniones a las que sea citado o designado, para la atención de los asuntos relacionados con el objeto contractual.
6. Presentar informe mensual de las actividades realizadas, dando cuenta  del cumplimiento de las obligaciones pactadas. 7. Entregar mensualmente al archivo los documentos que genere en cumplimiento del objeto y obligaciones contractuales, los cuales deben estar debidamente suscritos.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12.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</si>
  <si>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CPS-207-2020</t>
  </si>
  <si>
    <t>ALICIA STELLA DAZA</t>
  </si>
  <si>
    <t>FDLK-CD-207-2020</t>
  </si>
  <si>
    <t>https://community.secop.gov.co/Public/Tendering/OpportunityDetail/Index?noticeUID=CO1.NTC.1353266&amp;isFromPublicArea=True&amp;isModal=False</t>
  </si>
  <si>
    <t>APOYAR AL ALCALDE LOCAL EN LA FORMULACIÓN, SEGUIMIENTO E IMPLEMENTACIÓN DE LA ESTRATEGIA LOCAL PARA LA TERMINACIÓN JURÍDICA DE LAS ACTUACIONES ADMINISTRATIVAS QUE CURSAN EN LA ALCALDÍA LOCAL</t>
  </si>
  <si>
    <t>1. Formular y realizar seguimiento a las estrategias y herramientas institucionales para adelantar y optimizar la depuración e impulso de las actuaciones administrativas a cargo del Alcalde Local como autoridad de policía. 2. Supervisar los procesos administrativos de competencia de la dependencia, de acuerdo con la normatividad vigente y los procedimientos establecidos en la materia. 3. Coordinar el desarrollo de los procesos y procedimientos que organizan y apoyan la gestión de las autoridades de policía locales a cargo de la Secretaría de Distrital de Gobierno, de forma oportuna conforme a las orientaciones del Alcalde Local y las directrices institucionales y Distritales en la materia,  en el marco de la normatividad vigente. 4. Brindar apoyo en la revisión jurídica de los informes técnicos y el recaudo probatorio practicado por los abogados con el fin de impulsar y archivar las actuaciones administrativas relacionadas con actividad económica, urbanismo y espacio público. 5. Apoyar al Alcalde Local en la revisión de los conceptos emitidos por los abogados de apoyo, garantizando que se incorporen sus observaciones y/o modificaciones sugeridas, de acuerdo con el soporte jurídico y técnico. 6. Consolidar la información de las actuaciones administrativas depuradas e impulsadas en la localidad de forma mensual, revisando que la misma, haya sido registrada en el Aplicativo SI ACTUA, con el fin de dar
el cierre respectivo y para que la Dirección para la Gestión Policiva realice el seguimiento de estas. 7. Implementar las directrices emitidas por la Dirección para la Gestión Policiva en la aplicación técnica y normativa de la gestión de las actuaciones administrativas, conforme a la normatividad legal vigente. 8. Orientar jurídicamente al equipo de la alcaldía Local encargados de depurar expedientes administrativos con el fin de analizar y determinar las causales de caducidad y/o prescripción y/o pérdida de fuerza de ejecutoria de los actos administrativos. 9. Apoyar en los trámites necesarios a la Alcaldía Local para surtir el trámite de notificación personal y mediante edicto de los actos administrativos y decisiones, en los términos de la Ley 1437 de 2011. 10. Las demás que le sean asignadas y que este relacionadas con el objeto del Contrato.</t>
  </si>
  <si>
    <t>CPS-208-2020</t>
  </si>
  <si>
    <t>CARLOS ANDRES CUESTA MACHADO</t>
  </si>
  <si>
    <t>FDLK-CD-208-2020</t>
  </si>
  <si>
    <t>https://community.secop.gov.co/Public/Tendering/OpportunityDetail/Index?noticeUID=CO1.NTC.1354128&amp;isFromPublicArea=True&amp;isModal=False</t>
  </si>
  <si>
    <t>PRESTACIÓN DE SERVICIOS PROFESIONALES PARA APOYAR JURÍDICAMENTE A LA ALCALDÍA LOCAL DE KENNEDY - FONDO DE DESARROLLO LOCAL DE KENNEDY EN LOS ASUNTOS CONSTITUCIONALES, LEGALES Y REGLAMENTARIOS DE SU COMPETENCIA, PARTICULARMENTE LOS RELACIONADOS CON LAS ETAPAS PRECONTRACTUAL, CONTRACTUAL Y POSCONTRACTUAL DE LOS PROCESOS DE CONTRATACIÓN.</t>
  </si>
  <si>
    <t xml:space="preserve">1. Apoyar jurídicamente las etapas precontractuales, contractual y poscontractual de los procesos de contratación que adelante la Alcaldía Local de Kennedy-Fondo de Desarrollo Local de Kennedy para el cumplimiento de los planes, programas y proyectos establecidos en el Plan de Desarrollo Local de la localidad. 2. Elaborar los diferentes documentos, resoluciones, actas y formatos necesarios para adelantar los procesos y procedimientos de contratación requeridos por la Alcaldía Local de Kennedy-Fondo de Desarrollo Local de Kennedy. 3. Apoyar y asesorar jurídicamente a las diferentes áreas de la Alcaldía Local de Kennedy- Fondo de Desarrollo Local de Kennedy en la elaboración de estudios previos y en la estructuración de los pliegos de condiciones de las contrataciones que adelante la entidad, de acuerdo con la normatividad vigente sobre la materia. 4. Adelantar los procesos de contratación que requiera la Alcaldía Local de Kennedy-Fondo de Desarrollo Local de Kennedy para la selección de sus contratistas. 5. Elaborar los informes de evaluación jurídica de las propuestas presentadas en los procesos de contratación adelantados por la Alcaldía Local de Kennedy-Fondo de Desarrollo Local de Kennedy y consolidar los demás informes de evaluación de propuestas. 6. Garantizar el correcto desarrollo de los procesos de contratación y alertar sobre los pun-tos de control de los mismos, para la adecuada y oportuna toma de decisiones, dando estricta aplicación a la normatividad vigente sobre la materia y a las diferentes directrices, lineamientos, guías y manuales expedidos por la Secretaría Distrital de Gobierno y la Agencia Nacional para la Contratación Pública Colombia Compra Eficiente. 7. Elaborar los contratos derivados de los procesos de contratación adelantados por la Alcaldía Local de Kennedy-Fondo de Desarrollo Local de Kennedy y realizar todas las gestiones necesarias para garantizar el cumplimiento de los requisitos de perfeccionamiento, ejecución y legalización de los mismos. 8. Apoyar jurídicamente la etapa de ejecución de los contratos celebrados por la Alcaldía Local de Kennedy-Fondo de Desarrollo Local de Kennedy, tramitando oportunamente las diferentes modificaciones (adiciones, prórrogas, cesiones, otrosí) que se viabilicen por parte de la entidad. 9. Apoyar jurídicamente los procedimientos sancionatorios derivados de los contratos celebrados por el Fondo de Desarrollo Local de Kennedy, garantizando la aplicación del debido proceso y la normatividad y lineamientos vigentes sobre la materia. 10. Apoyar jurídicamente la etapa de liquidación de los contratos suscritos por la Alcaldía Local de Kennedy-Fondo de Desarrollo Local de Kennedy. 11. Ingresar, apoyar o revisar la información que deba ser ingresada a los aplicativos SIVI-COF, SECOP, CONTRATACION A LA VISTA y demás que deba cumplir la Alcaldía Local de Kennedy-Fondo de Desarrollo Local de Kennedy,  dentro de los
plazos, términos y condiciones establecidos en la normatividad vigente. 12. Emitir conceptos en temas jurídicos en el marco del objeto del contrato. 13. Apoyar la elaboración, consolidación y revisión de información, respuestas y documentos que deba presentar el Alcalde Local por solicitud de los entes de control, entidades públicas y privadas, la ciudadanía y la comunidad en general, verificando que la información suministrada concuerde con la realidad jurídica y técnica que reposa en las dependencias de la Alcaldía Local de Kennedy, de conformidad con la normatividad existente para la materia, y dentro de los plazos, términos y condiciones establecidos para tal efecto. 14. Apoyar la formulación y seguimiento de los planes de mejoramiento que se originen en las auditorias e informes emitidos por los entes de control. 15. Asistir a las reuniones que estén relacionadas con el objeto del presente contrato, cuando así lo determine el supervisor y/o apoyo a la supervisión. 16. Apoyar la supervisión de los contratos que le sea designada por el Alcalde Local, de conformidad con el art 83 de la Ley 1474 de 2011, y demás normatividad existente. 17. Participar en cada una de las actividades que el Sistema Integrado de Gestión SIG desarrolle, para lo cual deberá entregar al supervisor del contrato en su informe de actividades el reporte de las actividades en las que participó en el periodo correspondiente, según los lineamientos establecidos y realizar la respectiva aplicación. 18. Presentar los informes mensuales sobre las actividades realizadas durante la ejecución del presente Contrato y los que adicionalmente requiera la Alcaldía Local de Kennedy. 19. Presentar un informe final de ejecución, en el cual deberá incluir como mínimo el consolidado de actividades desarrolladas durante la ejecución del contrato, la relación de las contrataciones adelantadas y el avance de ejecución a la fecha de presentación del informe de cada uno de los procesos de contratación a su cargo. 20. Las demás obligaciones de la esencia y la naturaleza del contrato, relacionadas con el cumplimiento del objeto del mismo. 
</t>
  </si>
  <si>
    <t>CPS-209-2020</t>
  </si>
  <si>
    <t>OCTAVIO LARA ARTEAGA</t>
  </si>
  <si>
    <t xml:space="preserve">79.593.539 </t>
  </si>
  <si>
    <t>FDLK-CD-209-2020</t>
  </si>
  <si>
    <t>https://community.secop.gov.co/Public/Tendering/OpportunityDetail/Index?noticeUID=CO1.NTC.1354387&amp;isFromPublicArea=True&amp;isModal=False</t>
  </si>
  <si>
    <t>PRESTAR LOS SERVICIOS DE APOYO EN LA CONDUCCION DE LOS VEHICULOS LIVIANOS DEL PARQUE AUTOMOTOR DE PROPIEDAD DEL FONDO DE DESARROLLO LOCAL DE KENNEDY</t>
  </si>
  <si>
    <t>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optimizar los recursos públicos invertidos. 8. Responder por los elementos que se encuentran en el inventario del vehículo que se le asigne y devolverlos en buen estado, salvo el deterioro normal por el uso. 9. Responder y realizar el pago de las correspondientes infracciones de tránsito generadas en el desarrollo de actividades. 10. Adjuntar al informe mensual, la consulta y evidencia de la no existencia de pendientes de comparendos de la página de la Secretaria de Movilidad, correspondiente al periodo reportado. 11. Las demás que sean inherentes al objeto contractual, que se encuentren en la normatividad vigente o que sean solicitadas por el supervisor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</si>
  <si>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CPS-210-2020</t>
  </si>
  <si>
    <t>JORGE ALEJANDRO GONZALEZ LOZANO</t>
  </si>
  <si>
    <t>93.412.847</t>
  </si>
  <si>
    <t>FDLK-CD-210-2020</t>
  </si>
  <si>
    <t>https://community.secop.gov.co/Public/Tendering/OpportunityDetail/Index?noticeUID=CO1.NTC.1354545&amp;isFromPublicArea=True&amp;isModal=False</t>
  </si>
  <si>
    <t xml:space="preserve">PRESTAR LOS SERVICIOS PROFESIONALES ESPECIALIZADOS PARA APOYAR TÉCNICAMENTE LAS DISTINTAS ETAPAS DE LOS PROCESOS QUE SE DERIVEN DEL PROYECTO BOSA-TINTAL-ALSACIA-CONSTITUCIÓN (AVENIDA GUAYACANES) Y AV.68. </t>
  </si>
  <si>
    <t xml:space="preserve">1. Realizar las visitas asignadas y el respectivo informe en los términos establecidos en especial lo referente al Proyecto BOSA-TINTAL-ALSACIA- CONSTITUCIÓN (AVENIDA GUAYACANES) Y AV.68. 2. Control de cumplimiento de licencias de construcción. 3. Elaboración de Informes técnicos de obras y urbanismo especificando zonificación, norma urbana, área construidas, áreas de infracción (si aplica), cumplimiento de la normatividad vigente y anterior. 4. Elaboración de informes técnicos de establecimientos de comercio especificando zonificación, norma urbana, uso del suelo según área de actividad y sector normativo según normatividad vigente  y anterior. 5. Elaboración de informe técnico para otorgar permisos de ocupación solicitados por la comunidad, siempre y cuando cumpla con lo aprobado en la licencia de construcción para la actividad requerida. 6. Verificación de inventarios de temas que requieran atención especial del área de gestión policiva (recicladoras, parqueaderos). 7. Asistir a reuniones a las que sea citado o designado, para la atención de los asuntos relacionados con el objeto contractual. 8. Las demás que le asigne el Supervisor asignado y que surjan de la naturaleza del contrato. </t>
  </si>
  <si>
    <t>CPS-211-2020</t>
  </si>
  <si>
    <t>JENNIFER PAMELA GONZALEZ MUÑOZ</t>
  </si>
  <si>
    <t>FDLK-CD-211-2020</t>
  </si>
  <si>
    <t>https://community.secop.gov.co/Public/Tendering/OpportunityDetail/Index?noticeUID=CO1.NTC.1358338&amp;isFromPublicArea=True&amp;isModal=False</t>
  </si>
  <si>
    <t>si</t>
  </si>
  <si>
    <t xml:space="preserve">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</si>
  <si>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CPS-212-2020</t>
  </si>
  <si>
    <t>ANDRES EDUARDO LOZANO BELTRAN</t>
  </si>
  <si>
    <t>FDLK-CD-212-2020</t>
  </si>
  <si>
    <t>https://community.secop.gov.co/Public/Tendering/OpportunityDetail/Index?noticeUID=CO1.NTC.1360107&amp;isFromPublicArea=True&amp;isModal=False</t>
  </si>
  <si>
    <t>APOYAR LAS LABORES COMO NOTIFICADOR PARA LA DISTRIBUCIÓN DE LAS COMUNICACIONES EMITIDAS O RECIBIDAS POR LA ALCALDIA LOCAL DE KENNEDY</t>
  </si>
  <si>
    <t xml:space="preserve">1. Distribuir y entregar las comunicaciones externas e internas, avisos y documentos que tengan origen o destino en la Alcaldía Local de Kennedy, dentro de los plazos que se le fijen para el efecto. 2. Verificar que las comunicaciones externas e internas, avisos y documentos que recibe y entrega se encuentren completos, organizados, foliados y debidamente relacionados en las planillas respectivas. 3. Establecer, diariamente, el itinerario de entrega de las comunicaciones externas e internas, avisos y documentos, atendiendo el orden de prioridad que corresponda. 4. Verificar que las comunicaciones externas e internas, avisos y documentos relacionados en las planillas de envío se encuentren efectivamente entregados, cerrar y archivar las planillas. 5. Realizar la radicación de los documentos por los medios de comunicación establecidos para tal fin como son presencial, vía telefónica, correo electrónico, publicación por cartelera. 6. Entregar al Centro de Documentación e Información -CDI de la localidad, los acuses de recibo de las comunicaciones externas e internas y documentos, dentro de los plazos que se le fijen para el efecto, para su digitalización en el Aplicativo de Gestión Documental- sistema de gestión documental de la Secretaría Distrital de Gobierno. 7. Cumplir con el Manual para el Trámite de Comunicaciones de la Secretaría Distrital de Gobierno o normas que la modifiquen, adicionen o complementen. 8. Asistir a reuniones de capacitación y entrenamiento que sean convocadas por el grupo de Gestión Documental Dirección Administrativa de la Secretaría Distrital de Gobierno.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</si>
  <si>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CPS-213-2020</t>
  </si>
  <si>
    <t>ORLANDO MURCIA ROMERO</t>
  </si>
  <si>
    <t>FDLK-CD-213-2020</t>
  </si>
  <si>
    <t>https://community.secop.gov.co/Public/Tendering/OpportunityDetail/Index?noticeUID=CO1.NTC.1360108&amp;isFromPublicArea=True&amp;isModal=False</t>
  </si>
  <si>
    <t xml:space="preserve">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optimizar los recursos públicos invertidos.
8. Responder por los elementos que se encuentran en el inventario del vehículo que se le asigne y devolverlos en buen estado, salvo el deterioro normal por el uso. 9. Responder y realizar el pago de las correspondientes infracciones de tránsito generadas en el desarrollo de actividades. 10. Adjuntar al informe mensual, la consulta y evidencia de la no existencia de pendientes de comparendos de la página de la Secretaria de Movilidad, correspondiente al periodo reportado. 11. Las demás que sean inherentes al objeto contractual, que se encuentren en la normatividad vigente o que sean solicitadas por el supervisor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</si>
  <si>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CPS-214-2020</t>
  </si>
  <si>
    <t xml:space="preserve">CRISTIAN SANCHEZ TENJO </t>
  </si>
  <si>
    <t>https://community.secop.gov.co/Public/Tendering/OpportunityDetail/Index?noticeUID=CO1.NTC.1362336&amp;isFromPublicArea=True&amp;isModal=False</t>
  </si>
  <si>
    <t xml:space="preserve">1. Distribuir y entregar las comunicaciones externas e internas, avisos y documentos que tengan origen o destino en la Alcaldía Local de Kennedy, dentro de los plazos que se le fijen para el efecto. 2. Verificar que las comunicaciones externas e  internas, avisos y documentos  que recibe y entrega se encuentren completos, organizados, foliados y debidamente relacionados en las planillas respectivas. 3. Establecer, diariamente, el itinerario de entrega de las comunicaciones externas e  internas, avisos y documentos, atendiendo el orden de prioridad que corresponda.4. Verificar que las comunicaciones externas e  internas, avisos y documentos relacionados en las planillas de envío se encuentren efectivamente entregados, cerrar y archivar las planillas. 5. Realizar la radicación de los documentos por los medios de comunicación establecidos para tal fin como son presencial, vía telefónica, correo electrónico, publicación por cartelera. 6. Entregar al Centro de Documentación e Información -CDI de la localidad, los acuses de recibo de las comunicaciones externas e internas y documentos, dentro de los plazos que se le fijen para el efecto, para su digitalización en el Aplicativo de Gestión Documental- sistema de gestión documental de la Secretaría Distrital de Gobierno. 7. Cumplir con el Manual para el Trámite de Comunicaciones de la Secretaría Distrital de Gobierno o normas que la modifiquen, adicionen o complementen. 8.Asistir a reuniones de capacitación y entrenamiento que sean convocadas por el grupo de Gestión Documental Dirección Administrativa de la Secretaría Distrital de Gobierno. 9.Presentar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</si>
  <si>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PDTE EJECUCION</t>
  </si>
  <si>
    <t>CPS-215-2020</t>
  </si>
  <si>
    <t xml:space="preserve">ALEXANDER VASQUEZ  ROJAS </t>
  </si>
  <si>
    <t>https://community.secop.gov.co/Public/Tendering/OpportunityDetail/Index?noticeUID=CO1.NTC.1366989&amp;isFromPublicArea=True&amp;isModal=False</t>
  </si>
  <si>
    <t>PRESTAR SUS SERVICIOS PROFESIONALES PARA APOYAR A LA ALCALDI´A LOCAL DE KENNEDY EN LA COORDINACIO´N, FORMULACIO´N Y SEGUIMIENTO DE LAS OBRAS DE INFRAESTRUCTURA ADELANTADAS POR LA ALCALDI´A LOCAL</t>
  </si>
  <si>
    <t>CPS-216-2020</t>
  </si>
  <si>
    <t>LAURA VANESSA RODRIGUEZ  MARTINEZ</t>
  </si>
  <si>
    <t>https://community.secop.gov.co/Public/Tendering/OpportunityDetail/Index?noticeUID=CO1.NTC.1367134&amp;isFromPublicArea=True&amp;isModal=False</t>
  </si>
  <si>
    <t>PRESTAR LOS SERVICIOS DE APOYO AL ÁREA DE GESTIÓN DE DESARROLLO LOCAL PARA LOS ASUNTOS RELACIONADOS CON LOS PROYECTOS DE INFRAESTRUCTURA DE LA ALCALDÍA LOCAL DE KENNEDY Y LOS TRÁMITES DE SU COMPETENCIA.</t>
  </si>
  <si>
    <t>CPS-217-2020</t>
  </si>
  <si>
    <t>MARIA TERESA AMAYA</t>
  </si>
  <si>
    <t>FDLK-CD-217-2020</t>
  </si>
  <si>
    <t>https://community.secop.gov.co/Public/Tendering/OpportunityDetail/Index?noticeUID=CO1.NTC.1376377&amp;isFromPublicArea=True&amp;isModal=False</t>
  </si>
  <si>
    <t>PRESTAR LOS SERVICIOS DE APOYO ADMINISTRATIVO Y ASISTENCIAL EN ASUNTOS RELACIONADOS CON ESPACIO PÚBLICO Y/O GESTIÓN DEL RIESGO EN EL ÁREA DE GESTIÓN POLICIVA JURÍDICA DE LA ALCALDÍA LOCAL DE KENNEDY</t>
  </si>
  <si>
    <t>1. Asistir a las actividades de recuperación de espacio público en la localidad de Kennedy. 2. Apoyar administrativa y asistencialmente en los operativos de recuperación de espacio público en la
localidad de Kennedy. 3. Apoyar en el registro fotográfico y levantamiento de actas en los
operativos. 4. Tramitar y registrar en el área de gestión policiva jurídica las acciones que se le
requieran. 5. Apoyar en la actualización de los archivos, registros y control de la información
según los temas asignados. 6. Apoyar los operativos de Inspección, Vigilancia y Control de
acuerdo con la programación que se elaboren en el Área gestión policiva jurídica. 7. Las
demás relacionadas con el objeto del contrato que le asignadas por el Supervisor del contrato
y/o por el profesional de apoyo que guarden relación con el objeto contractual.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</si>
  <si>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CPS-218-2020</t>
  </si>
  <si>
    <t>BRANDON NICOLAS  DIAZ SILVA</t>
  </si>
  <si>
    <t>FDLK-CD-218-2020</t>
  </si>
  <si>
    <t>https://community.secop.gov.co/Public/Tendering/OpportunityDetail/Index?noticeUID=CO1.NTC.1388453&amp;isFromPublicArea=True&amp;isModal=False</t>
  </si>
  <si>
    <t>PRESTAR SUS SERVICIOS PROFESIONALES A LA ALCALDÍA LOCAL DE KENNEDY APOYANDO LA EJECUCIÓN DEL PROYECTO 1380 MI CASA ME PERTENECE EN EL COMPONENTE JURÍDICO TENDIENTE A LA TITULACIÓN DE PREDIOS CONFORME A GARANTIZAR EL CUMPLIMIENTO DEL PLAN DE DESARROLLO LOCAL</t>
  </si>
  <si>
    <t>CPS-219-2020</t>
  </si>
  <si>
    <t>JOSE HILARIO ROJAS PARDO.</t>
  </si>
  <si>
    <t>FDLK-CD-219-2020</t>
  </si>
  <si>
    <t>https://community.secop.gov.co/Public/Tendering/OpportunityDetail/Index?noticeUID=CO1.NTC.1385772&amp;isFromPublicArea=True&amp;isModal=False</t>
  </si>
  <si>
    <t>APOYAR LAS LABORES DE ENTREGA Y RECIBO DE LAS COMUNICACIONES EMITIDAS O RECIBIDAS POR LAS INSPECCIONES DE POLICIA DE LA LOCALIDAD.</t>
  </si>
  <si>
    <t xml:space="preserve"> Distribuir y entregar las comunicaciones externas e internas, avisos y documentos que tengan origen o destino en las Inspecciones
de Policía de la Localidad, dentro de los plazos que se le fijen para el efecto. 2. Verificar que las comunicaciones externas e internas, avisos y documentos que recibe y entrega se encuentren completos, organizados, foliados y debidamente relacionados en las planillas
respectivas. 3. Establecer, diariamente, el itinerario de entrega de las comunicaciones externas e internas, avisos y documentos, atendiendo el orden de prioridad que le haya
indicado el correspondiente Inspector de Policía. 4. Verificar que las comunicaciones
externas e internas, avisos y documentos relacionados en las planillas de envío se
encuentren efectivamente entregados, cerrar y archivar las planillas. 5. Entregar al Centro
de Documentación e Información -CDI de la localidad, los acuses de recibo de las
comunicaciones externas e internas y documentos, dentro de los plazos que se le fijen
para el efecto, para su digitalización en el Aplicativo de Gestión Documental-ORFEO de la
Secretaría Distrital de Gobierno. 6. Cumplir con el Manual para el Trámite de
Comunicaciones de la Secretaría Distrital de Gobierno o normas que la modifiquen,
adicionen o complementen. 7. Asistir a reuniones de capacitación y entrenamiento que
sean convocadas por el grupo de Gestión Documental - Dirección Administrativa de la
Secretaría Distrital de Gobierno. 8. Asistir a las reuniones a las que sea citado o
designado, para la atención de los asuntos relacionados con el objeto contractual. 9.
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t>
  </si>
  <si>
    <t>INSPECCIONES</t>
  </si>
  <si>
    <t>CPS-220-2020</t>
  </si>
  <si>
    <t>EDWARD GIOVANNI VARGAS CABALLERO</t>
  </si>
  <si>
    <t>FDLK-CD-220-2020</t>
  </si>
  <si>
    <t>https://community.secop.gov.co/Public/Tendering/OpportunityDetail/Index?noticeUID=CO1.NTC.1388932&amp;isFromPublicArea=True&amp;isModal=False</t>
  </si>
  <si>
    <t>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</si>
  <si>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CPS-221-2020</t>
  </si>
  <si>
    <t>FRANCIS JOHANNA FULA SATOBA</t>
  </si>
  <si>
    <t>FDLK-CD-221-2020</t>
  </si>
  <si>
    <t>https://community.secop.gov.co/Public/Tendering/OpportunityDetail/Index?noticeUID=CO1.NTC.1388719&amp;isFromPublicArea=True&amp;isModal=False</t>
  </si>
  <si>
    <t>1. Apoyar la elaboración,radicación,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</si>
  <si>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CPS-222-2020</t>
  </si>
  <si>
    <t>LINO ARTURO CELIS PIÑEROS</t>
  </si>
  <si>
    <t>FDLK-CD-222-2020</t>
  </si>
  <si>
    <t>https://community.secop.gov.co/Public/Tendering/OpportunityDetail/Index?noticeUID=CO1.NTC.1388984&amp;isFromPublicArea=True&amp;isModal=False</t>
  </si>
  <si>
    <t>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C</t>
  </si>
  <si>
    <t>CPS-223-2020</t>
  </si>
  <si>
    <t>NIYIRET RODRIGUEZ CRESPO</t>
  </si>
  <si>
    <t>FDLK-CD-223-2020</t>
  </si>
  <si>
    <t>https://community.secop.gov.co/Public/Tendering/OpportunityDetail/Index?noticeUID=CO1.NTC.1388889&amp;isFromPublicArea=True&amp;isModal=False</t>
  </si>
  <si>
    <t xml:space="preserve"> 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</si>
  <si>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CPS-224-2020</t>
  </si>
  <si>
    <t>ANGELA NATALY SANCHEZ MALDONADO</t>
  </si>
  <si>
    <t>FDLK-CD-224-2020</t>
  </si>
  <si>
    <t>https://community.secop.gov.co/Public/Tendering/OpportunityDetail/Index?noticeUID=CO1.NTC.1389221&amp;isFromPublicArea=True&amp;isModal=False</t>
  </si>
  <si>
    <t>1. Apoyar la elaboración, radicación, entrega y archivo de documentos, memorandos y oficios cuando le sean requerido por el Inspector de Policía. 2.Ingresar la información a los aplicativos
dispuestos para el manejo de actuaciones administrativas y realizar las verificaciones
correspondientes. 3. Apoyar en la organización del archivo de gestión, así como en la
verificación y depuración documental. 4. Dar correcta atención y orientación a la
ciudadanía de manera personal y telefónica. 5. Apoyar al Inspector de Policía en la gestión
de asuntos relacionados con disponibilidad de espacios. Equipos, transporte, suministro y
demás elementos requeridos para el desarrollo de sus actividades. 6. Asistir a las
reuniones que sea citado o designado, para atención de los asuntos relacionados con el
objeto contractual. 7. Presentar informe mensual de las actividades realizadas en
cumplimiento de las obligaciones pactadas. 8. Entregar mensualmente el archivo de los
documentos suscritos que haya generado en cumplimiento del objeto y obligaciones
contractuales. 9. Las demás que le asigne el Supervisor y que surjan de la naturaleza del
contrato. 10.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</si>
  <si>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CPS-225-2020</t>
  </si>
  <si>
    <t>GUILLERMO LEON RODRIGO RODRIGUEZ</t>
  </si>
  <si>
    <t>FDLK-CD-225-2020</t>
  </si>
  <si>
    <t>https://community.secop.gov.co/Public/Tendering/OpportunityDetail/Index?noticeUID=CO1.NTC.1391641&amp;isFromPublicArea=True&amp;isModal=False</t>
  </si>
  <si>
    <t xml:space="preserve"> 1. Apoyar al Área de Gestión para el Desarrollo Local en la ejecución,
seguimiento y control del componente, jurídico del proyecto 1380 Mi Casa me Pertenece.
2. Prestar la asesoría jurídica necesaria para la ejecución del componente de Demandas
de prescripción adquisitiva de dominio por ley 1561 de 2012. 3. Emitir conceptos jurídicos
dentro de la ejecución, seguimiento y control del componente, jurídico del proyecto 1380
Mi Casa me Pertenece. 4. Suscribir con los beneficiarios del programa mi casa me
pertenece, poder para representarlos en la demanda ante la jurisdicción, desde su inicio
hasta su culminación. 5. Apoyar la conformación y revisión continua de expedientes,
garantizando la totalidad de documentos que se requieren para la presentación de la
demanda. 6. Presentar demandas conforme a la ley 1561 de 2012 o código general del
proceso ante la jurisdicción competente, llevando estas desde su inicio hasta su
finalización estando al frente de actuaciones procesales, audiencias y demás acciones
judiciales que garanticen el éxito de la demanda. Apoyar la realización de los respectivos
estudios de títulos de los predios tendientes a la titulación en el marco del proyecto 1380
Mi Casa me Pertenece. 7. Apoyar al despacho del Alcalde Local, en el manejo y
asistencia a los espacios institucionales locales, distritales y nacionales que guarden
estrecha relación con el proyecto 1380 Mi Casa me Pertenece. 8. Realizar la socialización
del proyecto 1380 Mi Casa Me Pertenece, a la comunidad habitante de la Localidad de 
CONTRATO DE PRESTACIÓN DE SERVICIOS PROFESIONALES No. 225 DE 2020
SUSCRITO ENTRE EL FONDO DE DESARROLLO LOCAL DE KENNEDY Y GUILLERMO
LEON RODRIGO RODRIGUEZ
Página 3 de 8
Código: GCO-GCI-F126
Versión: 04
Vigencia: 18 de septiembre de 2019
Caso HOLA: 70008
Kennedy, amparado en la normatividad vigente. 9.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10.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11. Las demás que sean inherentes al objeto contractual, que se encuentren
en la normatividad vigente o que sean solicitadas por el supervisor del contrato.12.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</si>
  <si>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CPS-226-2020</t>
  </si>
  <si>
    <t>ADRIANA TANGARIFE CARVAJAL</t>
  </si>
  <si>
    <t>FDLK-CD-226-2020</t>
  </si>
  <si>
    <t>https://community.secop.gov.co/Public/Tendering/OpportunityDetail/Index?noticeUID=CO1.NTC.1389298&amp;isFromPublicArea=True&amp;isModal=False</t>
  </si>
  <si>
    <t>APOYAR TÉCNICAMENTE LAS DISTINTAS ETAPAS DE LOS PROCESOS DE COMPETENCIA DELAS INSPECCIONES DE POLICÍA DE LA LOCALIDAD, SEGÚN REPARTO</t>
  </si>
  <si>
    <t>1.Acompañar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</si>
  <si>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CCV-227-2020</t>
  </si>
  <si>
    <t>NEURONA SAS</t>
  </si>
  <si>
    <t>900207450-6</t>
  </si>
  <si>
    <t>CARLOS ANDRES GARCIA CASTELLANOS</t>
  </si>
  <si>
    <t>FDLK-MC-4-2020</t>
  </si>
  <si>
    <t>https://community.secop.gov.co/Public/Tendering/OpportunityDetail/Index?noticeUID=CO1.NTC.1366533&amp;isFromPublicArea=True&amp;isModal=False</t>
  </si>
  <si>
    <t>CONTRATAR LA ELABORACION Y ENTREGA DE CHAQUETAS INSTITUCIONALES CON LA IMAGEN CORPORATIVA, PARA EL APOYO AL DESARROLLO DE LOS PROCESOS MISIONALES Y FORTALECER LA GESTION INSTITUCIONAL DE LA ALCALDIA LOCAL DE KENNEDY</t>
  </si>
  <si>
    <t>CPS-228-2020</t>
  </si>
  <si>
    <t>JONATHAN ALEXI GUTIERREZ ROMERO</t>
  </si>
  <si>
    <t>FDLK-CD-228-2020</t>
  </si>
  <si>
    <t>https://community.secop.gov.co/Public/Tendering/OpportunityDetail/Index?noticeUID=CO1.NTC.1391042&amp;isFromPublicArea=True&amp;isModal=False</t>
  </si>
  <si>
    <t xml:space="preserve">	APOYAR TÉCNICAMENTE LAS DISTINTAS ETAPAS DE LOS PROCESOS DE COMPETENCIA DE LAS INSPECCIONES DE POLICÍA DE LA LOCALIDAD, SEGÚN REPARTO</t>
  </si>
  <si>
    <t>CPS-229-2020</t>
  </si>
  <si>
    <t>GILLAND RODOLFO LÓPEZ SANTAMARÍA</t>
  </si>
  <si>
    <t>FDLK-CD-229-2020</t>
  </si>
  <si>
    <t>https://community.secop.gov.co/Public/Tendering/OpportunityDetail/Index?noticeUID=CO1.NTC.1391043&amp;isFromPublicArea=True&amp;isModal=False</t>
  </si>
  <si>
    <t>1. Acompañar y apoyar a los Inspectores de Policía en el
desarrollo de las diligencias de inspección. 2. Realizar las visitas que, en materia de
urbanismo, espacio público o actividad económica, le sean asignadas por el respetivo
Inspector de Policía, en desarrollo de la práctica de pruebas ordenadas dentro de una
actuación y presentar el respectivo informe en los términos establecidos. 3. En las visitas
que realice en materia de urbanismo, verificar que las obras cumplan lo contenido en la
norma de sismo resistencia vigente, lo anterior, sin perjuicio de las demás verificaciones
que respecto al cumplimiento de las licencias de construcción deba realizar según lo
contenido en la normatividad vigente. 4. Emitir los conceptos y respuestas a las
solicitudes y peticiones que le sean requeridos por el Inspector de Policía. 5. Asistir a las
reuniones a las que sea citado o designado, para la atención de los asuntos relacionados
con el objeto contractual. 6. Presentar informe mensual de las actividades realizadas en
cumplimiento de las obligaciones pactadas. 7. Entregar, mensualmente, el archivo de los
documentos suscritos que haya generado en cumplimiento del objeto y obligaciones
contractuales. 8. Las demás que se le asignen y que surjan de la naturaleza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</si>
  <si>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CPS-230-2020</t>
  </si>
  <si>
    <t>CLAUDIA MAYERLY RUIZ NEIRA</t>
  </si>
  <si>
    <t>FDLK-CD-230-2020</t>
  </si>
  <si>
    <t>https://community.secop.gov.co/Public/Tendering/OpportunityDetail/Index?noticeUID=CO1.NTC.1391152&amp;isFromPublicArea=True&amp;isModal=False</t>
  </si>
  <si>
    <t xml:space="preserve"> 1.Revisar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 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 Local y/o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cumplimento del objeto y obligaciones
contractuales. 10. las demás que le asignen y que surjan de la naturaleza del contrato. 11.
CONTRATO DE PRESTACIÓN DE SERVICIOS PROFESIONALES No. 230 DE 2020
SUSCRITO ENTRE EL FONDO DE DESARROLLO LOCAL DE KENNEDY Y CLAUDIA
MAYERLY RUIZ NEIRA
Página 3 de 8
Código: GCO-GCI-F126
Versión: 04
Vigencia: 18 de septiembre de 2019
Caso HOLA: 70008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</si>
  <si>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CPS-231-2020</t>
  </si>
  <si>
    <t>ANA MERCEDES MACA MEDINA</t>
  </si>
  <si>
    <t>FDLK-CD-231-2020</t>
  </si>
  <si>
    <t>https://community.secop.gov.co/Public/Tendering/OpportunityDetail/Index?noticeUID=CO1.NTC.1391093&amp;isFromPublicArea=True&amp;isModal=False</t>
  </si>
  <si>
    <t xml:space="preserve"> 1.Revisar y analizar jurídicamente las actuaciones asignadas por el inspector de policía,
emitir o proyectar el respectivo diagnóstico y establecer la actuación jurídica a seguir,
conforme con la naturaleza del proceso sancionatorio. 2. Proyectar para revisión y
aprobación del Inspector de Policía, los actos que impongan medidas correctivas u
órdenes de policía, conforme con la normatividad vigente. 3. Proyectar para revisión y
aprobación del Inspector de Policía, los actos por medio de los cuales se resuelvan los
recursos interpuestos contra las decisiones adoptadas por los Comandantes de Estación,
Subestación y el personal uniformado de la policía Nacional. 4. A poyar en la revisión del
registro y actualización de las actuaciones y querellas que le asigne el Inspector de
Policía para impulso, en el aplicativo “SI ACTUA” o el sistema dispuesto para su
seguimiento. En caso contrario, proceder a informar para que el personal administrativo
de la Inspección de Policía proceda a su registro y actualización. 5. Registrar en el
aplicativo “SI ACTUA” el trámite realizado de los expedientes asignados, con el fin de
darles cierre o el impulso respectivo. 6. Acompañar al Alcalde Local y/o Inspector de
Policía a los operativos de inspección, vigilancia y control en materia de seguridad,
tranquilidad, ambiente y recursos naturales, actividad económica, urbanismo, espacio
público y libertad de circulación, conforme con las instrucciones que éstos le impartan y
los lineamientos distritales, en el marco de las normas vigentes. 7.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cumplimento del objeto y obligaciones
contractuales. 10. las demás que le asignen y que surjan de la naturaleza del contrato. 11.
CONTRATO DE PRESTACIÓN DE SERVICIOS PROFESIONALES No. 231 DE 2020
SUSCRITO ENTRE EL FONDO DE DESARROLLO LOCAL DE KENNEDY Y ANA
MERCEDES MACA MEDINA
Página 3 de 8
Código: GCO-GCI-F126
Versión: 04
Vigencia: 18 de septiembre de 2019
Caso HOLA: 70008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</si>
  <si>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CPS-232-2020</t>
  </si>
  <si>
    <t>CLAUDIA MARCELA BENAVIDES TORRES</t>
  </si>
  <si>
    <t>FDLK-CD-232-2020</t>
  </si>
  <si>
    <t>https://community.secop.gov.co/Public/Tendering/OpportunityDetail/Index?noticeUID=CO1.NTC.1391507&amp;isFromPublicArea=True&amp;isModal=False</t>
  </si>
  <si>
    <t>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</si>
  <si>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CPS-233-2020</t>
  </si>
  <si>
    <t>JEISON OVALLE TORRES</t>
  </si>
  <si>
    <t>FDLK-CD-233-2020</t>
  </si>
  <si>
    <t>https://community.secop.gov.co/Public/Tendering/OpportunityDetail/Index?noticeUID=CO1.NTC.1391506&amp;isFromPublicArea=True&amp;isModal=False</t>
  </si>
  <si>
    <t>PRESTAR SERVICIO DE APOYO TÉCNICO EN LA ADMINISTRACIÓN DEL PUNTO VIVE DIGITAL DE ACCESO A LAS TECNOLOGÍAS DE INFORMACIÓN Y LAS COMUNICACIONES TIC</t>
  </si>
  <si>
    <t>1. Velar por el adecuado funcionamiento del Punto Vive Digital, en el espacio físico designado por
la administración local. 2. Administrar el sitio (abrir y cerrar el punto, verificar el buen
estado de los equipos, tener en funcionamiento y buen estado las diferentes salas de
Punto Vive Digital, atender a los usuarios, manejar los medios de pago, manejar el
Sistema de Administración y Control y SIMONA. 3. Dictar las jornadas de formación y
capacitación del componente de apropiación. 4. Desempeñarse como examinador durante
las jornadas de certificación de competencias básicas, de acuerdo a las indicaciones que
se le den por parte de la entidad certificadora. 5. Administrar y gestionar el
aprovechamiento de los insumos consumibles como cartuchos de tinta y resmas de papel,
baterías, etc. 6. Difundir entre las personas que participen en los procesos de formación,
material pedagógico correspondiente para cada una de las capacitaciones. Para los
procesos que se adelanten como alianzas con otros actores para el desarrollo de
capacitaciones sobre temas específicos, la producción y difusión del material pedagógico
se hará en coordinación con estos últimos. 7. Guiar a los usuarios en el uso de internet,
de los computadores, las consolas de juego, los trámites y servicios de Gobierno en Línea
y otros servicios que preste el Punto Vive Digital de acuerdo con las necesidades
particulares de cada usuario. 8. Participar en ciclos de formación a través de la academia
virtual de Gestores de TIC .9. Gestionar la apertura del PVD a la comunidad mínimo ocho
(8) horas diarias y seis (6) días a la semana. 10. Presentar informe mensual de las
estadísticas relacionadas con los avances de la gestión del PVD. 11. Responder por los
elementos que se encuentran en el inventario del vehículo que se le asigne y devolverlos
en buen estado, salvo el deterioro normal por el uso. 12. Las demás que sean inherentes
al objeto contractual, que se encuentren en la normatividad vigente o que sean solicitadas 
CONTRATO DE PRESTACIÓN DE SERVICIOS DE APOYO A LA GESTIÓN No. 233 DE
2020 SUSCRITO ENTRE EL FONDO DE DESARROLLO LOCAL DE KENNEDY Y JEISON
OVALLE TORRES
Página 3 de 8
Código: GCO-GCI-F126
Versión: 04
Vigencia: 18 de septiembre de 2019
Caso HOLA: 70008
por el supervisor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</si>
  <si>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CPS-234-2020</t>
  </si>
  <si>
    <t xml:space="preserve">ENIA DEL ROSARIO GOMEZ OCHOA </t>
  </si>
  <si>
    <t>FDLK-CD-234-2020</t>
  </si>
  <si>
    <t>https://community.secop.gov.co/Public/Tendering/OpportunityDetail/Index?noticeUID=CO1.NTC.1391200&amp;isFromPublicArea=True&amp;isModal=False</t>
  </si>
  <si>
    <t>PRESTAR SUS SERVICIOS PROFESIONALES PARA EL APOYO DE LA ETAPA DE COBRO PERSUASIVO DE LOS PROCESOS SANCIONATORIOS A CARGO DEL GRUPO DEL ÁREA DE GESTIÓN POLICIVA JURIDICA DE LA ALCALDÍA LOCAL DE KENNEDY</t>
  </si>
  <si>
    <t>1. Revisar la totalidad de las multas que están en Cobro Persuasivo y dar
impulso a mínimo 15 expedientes mensuales. 2. Remitir a la oficina de Cobro coactivo de
la Secretaria Distrital de hacienda mínimo 10 expedientes mensuales 3. Apoyar los actos
de trámite o de fondo de la ETAPA DE COBRO PERSUASIVO que así requiera el Grupo
de Gestión Normativa y Jurídica de la Alcaldía local, de conformidad con el objeto
contractual y la normatividad vigente para la materia, según reparto del Supervisor y/o
Apoyo a la Supervisión. 4. Apoyar en la elaboración de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 la Alcaldía local de Kennedy, de conformidad con la normatividad
existente para la materia y dentro de los plazos, términos y condiciones establecidos por
la misma, según el objeto contractual. 5. Incorporar todos los actos administrativos al
aplicativo SI ACTUA según su competencia. 6. Apoyar jurídicamente al Grupo de Gestión
Normativa y Jurídica, en las actividades programadas de control, materialización de orden
administrativa y/o judicial o seguimiento que realice la Alcaldía Local de Kennedy y demás
entidades distritales o nacionales. 7. Atender con celosa diligencia sus encargos
contractuales, propendiendo por la aplicación de las políticas distritales de prevención del
daño antijurídico de los asuntos que sean de su competencia. 8. Propender por el
fortalecimiento institucional de las demás áreas de la entidad, con el Despacho del
Alcalde Local, cuando así sea necesario. 9. Emitir conceptos y/o informes en temas
concernientes a su disciplina profesional de conformidad con el objeto contractual. 10.
Tramitar los documentos de su competencia ya sean internos y/o externos con celeridad,
imparcialidad, moralidad, economía y respetando el derecho de turno. 11. Atender con
prioridad a los menores de edad, madres gestantes y lactantes, discapacitados, adultos
mayores y población vulnerable en general que acudan a la Alcaldía Local de Kennedy,
cuando soliciten información sobre el trámite de su requerimiento, petición o solicitud. 12.
El contratista deberá participar en cada una de las actividades que el Sistema Integrado
de Gestión SIG desarrolle, para lo cual deberá entregar al supervisor y/o apoyo a la
supervisión del contrato en su informe de actividades el reporte de la actividad (es) en las
que participo en el período correspondiente según los lineamientos establecidos y realizar
la respectiva aplicación. 13. Acatar cabalmente todas aquellas sugerencias u
observaciones que el supervisor y/o apoyo a la supervisión le indique de acuerdo con el
objeto contractual</t>
  </si>
  <si>
    <t>CPS-235-2020</t>
  </si>
  <si>
    <t>JAIRO OSWALDO MARTINEZ GARNICA</t>
  </si>
  <si>
    <t>FDLK-CD-235-2020</t>
  </si>
  <si>
    <t>https://community.secop.gov.co/Public/Tendering/OpportunityDetail/Index?noticeUID=CO1.NTC.1391528&amp;isFromPublicArea=True&amp;isModal=False</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</si>
  <si>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KENNEDY</t>
  </si>
  <si>
    <t>1. Implementar los procesos y procedimientos oficiales para la operación y prestación del servicio social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social se
encuentran en la lista de espera del servicio social (Solicitud de servicio e inscritos) de la
SDIS y que cumplen con los criterios de identificación y priorización establecidos en la
normatividad vigente. 3. Realizar las visitas de validación de condiciones en el lugar de
domicilio de las personas mayores que son presentadas para ingresar al servicio social y
que se encuentran registrados en la lista de espera del servicio social de la SDIS,
validación de condiciones que se realiza en el lugar de domicilio de la persona mayor.4.
CONTRATO DE PRESTACIÓN DE SERVICIOS PROFESIONALES No. 235 DE 2020
SUSCRITO ENTRE EL FONDO DE DESARROLLO LOCAL DE KENNEDY Y JAIRO
OSWALDO MARTINEZ GARNICA
Página 3 de 9
Código: GCO-GCI-F126
Versión: 04
Vigencia: 18 de septiembre de 2019
Caso HOLA: 70008
Realizar los cruces de bases de datos individuales de las personas mayores que
ingresaran al servicio social, a las personas mayores que se encuentran como
participantes del servicio social y a las personas mayores que son reportadas con
novedades (Informe Único). 5. Garantizar que la información de las personas mayores
vinculadas al servicio social apoyo económico Tipo C, se encuentre actualizada y realizar
el seguimiento mediante los cruces de bases de datos, consulta en SIRBE, aplicativo
procesa, catastro, FOSYGA, RUAF, Registraduría, Inhumados, Rama judicial,
comprobador de derechos, DNP (Lugar puntaje de SISBEN), Simultaneidad 6. Realizar la
visita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de información SIRBE y las bases de datos,
realizando las respectivas consultas, además de realizar la crítica (verificación) de dichos
instrumentos. 9. Realizar las acciones de seguimiento e identificación de presuntos cobros
indebidos en el marco del seguimiento y control del servicio social. 10. Realizar acciones
de seguimiento territorial y actualización de información que contribuyan al procedimiento
de prestación del servicio social, identificación, ingreso, prestación y egreso de las
personas mayores al servicio, aplicando los instrumentos técnicos y tecnológicos
previstos para tal fin. (consulta en SIRBE y aplicativo Procesa, así como los cruces con
las bases de datos). 11. Elaborar, analizar y reportar mensualmente la información de
metafísica (encuentros de desarrollo humano, intergeneracionales e interculturales). 12.
Aportar y dar cumplimiento al Sistema Integrado de Gestión (SIG) en el marco de la
prestación del servicio social apoyos económicos, así como de acuerdo a lo estipulado en
la Política Pública Social para el Envejecimiento y la Vejez en el Distrito Capital 2010 -
2025 y el Modelo de Atención integral para Personas Mayores.13. Diseñar, implementar y
evaluar las actividades relacionadas con los encuentros de desarrollo humano, de
acuerdo a los lineamientos técnicos brindados por la Subdirección para la Vejez 14.
Atender, tramitar y dar respuesta oportuna a las solicitudes de las y los ciudadanos y
entes de control, teniendo en cuenta los lineamientos y términos establecidos. 15.
Realizar seguimiento y ejecutar los planes de mejoramiento derivados de auditorías
internas y externas, hallazgos administrativos y/o fiscales, con sus respectivos reportes,
así como adelantar oportunamente las actuaciones administrativas que correspondan 16.
Participar con el equipo local en la planeación, programación y ejecución de las
actividades propias de la Alcaldía Local, la Subdirección Local y la Subdirección para la
Vejez en los respectivos territorios. 17. Revisar, verificar y garantizar la calidad,
confidencialidad y discrecionalidad en el manejo de la información en relación con el
desarrollo del objeto contractual y de conformidad con las instrucciones del supervisor del
contrato. 18. Participar en las reuniones y diferentes actividades que programe la Alcaldía
Local, la Secretaría Distrital de Integración Social y la Subdirección para la Vejez y la
Subdirección Local 19. Presentar dentro de los tiempos estipulados, los informes y 
CONTRATO DE PRESTACIÓN DE SERVICIOS PROFESIONALES No. 235 DE 2020
SUSCRITO ENTRE EL FONDO DE DESARROLLO LOCAL DE KENNEDY Y JAIRO
OSWALDO MARTINEZ GARNICA
Página 4 de 9
Código: GCO-GCI-F126
Versión: 04
Vigencia: 18 de septiembre de 2019
Caso HOLA: 70008
productos requeridos por el-la Supervisor-a del contrato y el-la subdirectora para la Vejez,
utilizando para ello los formatos institucionales oficiales. 20. Las demás inherentes a sus
obligaciones contractuales y que se requieran para el cabal cumplimiento del contrato. 21.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</si>
  <si>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CPS-236-2020</t>
  </si>
  <si>
    <t>MIGUEL ANGEL DIAZ RAMIREZ</t>
  </si>
  <si>
    <t>FDLK-CD-236-2020</t>
  </si>
  <si>
    <t>https://community.secop.gov.co/Public/Tendering/OpportunityDetail/Index?noticeUID=CO1.NTC.1391715&amp;isFromPublicArea=True&amp;isModal=False</t>
  </si>
  <si>
    <t xml:space="preserve">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</si>
  <si>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CPS-237-2020</t>
  </si>
  <si>
    <t>MÓNICA ALEJANDRA GUERRA RICO</t>
  </si>
  <si>
    <t>FDLK-CD-237-2020</t>
  </si>
  <si>
    <t>https://community.secop.gov.co/Public/Tendering/OpportunityDetail/Index?noticeUID=CO1.NTC.1391982&amp;isFromPublicArea=True&amp;isModal=False</t>
  </si>
  <si>
    <t>1. Implementar los procesos y
procedimientos oficiales para la operación y prestación del servicio social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social se
encuentran en la lista de espera del servicio social (Solicitud de servicio e inscritos) de la
SDIS y que cumplen con los criterios de identificación y priorización establecidos en la
normatividad vigente. 3. Realizar las visitas de validación de condiciones en el lugar de
domicilio de las personas mayores que son presentadas para ingresar al servicio social y
que se encuentran registrados en la lista de espera del servicio social de la SDIS,
validación de condiciones que se realiza en el lugar de domicilio de la persona mayor.4.
CONTRATO DE PRESTACIÓN DE SERVICIOS PROFESIONALES No. 237 DE 2020
SUSCRITO ENTRE EL FONDO DE DESARROLLO LOCAL DE KENNEDY Y MÓNICA
ALEJANDRA GUERRA RICO
Página 3 de 9
Código: GCO-GCI-F126
Versión: 04
Vigencia: 18 de septiembre de 2019
Caso HOLA: 70008
Realizar los cruces de bases de datos individuales de las personas mayores que
ingresaran al servicio social, a las personas mayores que se encuentran como
participantes del servicio social y a las personas mayores que son reportadas con
novedades (Informe Único). 5. Garantizar que la información de las personas mayores
vinculadas al servicio social apoyo económico Tipo C, se encuentre actualizada y realizar
el seguimiento mediante los cruces de bases de datos, consulta en SIRBE, aplicativo
procesa, catastro, FOSYGA, RUAF, Registraduría, Inhumados, Rama judicial,
comprobador de derechos, DNP (Lugar puntaje de SISBEN), Simultaneidad 6. Realizar la
visita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de información SIRBE y las bases de datos,
realizando las respectivas consultas, además de realizar la crítica (verificación) de dichos
instrumentos. 9. Realizar las acciones de seguimiento e identificación de presuntos cobros
indebidos en el marco del seguimiento y control del servicio social. 10. Realizar acciones
de seguimiento territorial y actualización de información que contribuyan al procedimiento
de prestación del servicio social, identificación, ingreso, prestación y egreso de las
personas mayores al servicio, aplicando los instrumentos técnicos y tecnológicos
previstos para tal fin. (consulta en SIRBE y aplicativo Procesa, así como los cruces con
las bases de datos). 11. Elaborar, analizar y reportar mensualmente la información de
metafísica (encuentros de desarrollo humano, intergeneracionales e interculturales). 12.
Aportar y dar cumplimiento al Sistema Integrado de Gestión (SIG) en el marco de la
prestación del servicio social apoyos económicos, así como de acuerdo a lo estipulado en
la Política Pública Social para el Envejecimiento y la Vejez en el Distrito Capital 2010 -
2025 y el Modelo de Atención integral para Personas Mayores.13. Diseñar, implementar y
evaluar las actividades relacionadas con los encuentros de desarrollo humano, de
acuerdo a los lineamientos técnicos brindados por la Subdirección para la Vejez 14.
Atender, tramitar y dar respuesta oportuna a las solicitudes de las y los ciudadanos y
entes de control, teniendo en cuenta los lineamientos y términos establecidos. 15.
Realizar seguimiento y ejecutar los planes de mejoramiento derivados de auditorías
internas y externas, hallazgos administrativos y/o fiscales, con sus respectivos reportes,
así como adelantar oportunamente las actuaciones administrativas que correspondan 16.
Participar con el equipo local en la planeación, programación y ejecución de las
actividades propias de la Alcaldía Local, la Subdirección Local y la Subdirección para la
Vejez en los respectivos territorios. 17. Revisar, verificar y garantizar la calidad,
confidencialidad y discrecionalidad en el manejo de la información en relación con el
desarrollo del objeto contractual y de conformidad con las instrucciones del supervisor del
contrato. 18. Participar en las reuniones y diferentes actividades que programe la Alcaldía
Local, la Secretaría Distrital de Integración Social y la Subdirección para la Vejez y la
Subdirección Local 19. Presentar dentro de los tiempos estipulados, los informes y 
CONTRATO DE PRESTACIÓN DE SERVICIOS PROFESIONALES No. 237 DE 2020
SUSCRITO ENTRE EL FONDO DE DESARROLLO LOCAL DE KENNEDY Y MÓNICA
ALEJANDRA GUERRA RICO
Página 4 de 9
Código: GCO-GCI-F126
Versión: 04
Vigencia: 18 de septiembre de 2019
Caso HOLA: 70008
productos requeridos por el-la Supervisor-a del contrato y el-la subdirectora para la Vejez,
utilizando para ello los formatos institucionales oficiales. 20. Las demás inherentes a sus
obligaciones contractuales y que se requieran para el cabal cumplimiento del contrato. 21.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</si>
  <si>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CPS-238-2020</t>
  </si>
  <si>
    <t>JACQUELINE HOYOS VILLAMIL</t>
  </si>
  <si>
    <t>FDLK-CD-238-2020</t>
  </si>
  <si>
    <t>https://community.secop.gov.co/Public/Tendering/OpportunityDetail/Index?noticeUID=CO1.NTC.1392233&amp;isFromPublicArea=True&amp;isModal=False</t>
  </si>
  <si>
    <t xml:space="preserve"> 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</si>
  <si>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CPS-239-2020</t>
  </si>
  <si>
    <t>JESSICA ALEJANDRA VANEGAS BARRERA</t>
  </si>
  <si>
    <t>FDLK-CD-239-2020</t>
  </si>
  <si>
    <t>https://community.secop.gov.co/Public/Tendering/OpportunityDetail/Index?noticeUID=CO1.NTC.1392807&amp;isFromPublicArea=True&amp;isModal=False</t>
  </si>
  <si>
    <t>PRESTAR LOS SERVICIOS DE APOYO A LOS ARCHIVOS DE GESTIÓN DE LA ENTIDAD EN LA IMPLEMENTACIÓN DE LOS PROCESOS DE CLASIFICACIÓN, ORDENACIÓN, SELECCIÓN NATURAL, FOLIACIÓN, IDENTIFICACIÓN, LEVANTAMIENTO DE INVENTARIOS, ALMACENAMIENTO Y APLICACIÓN DE PROTOCOLOS DE ELIMINACIÓN Y TRANSFERENCIAS DOCUMENTALES</t>
  </si>
  <si>
    <t>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</si>
  <si>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CPS-240-2020</t>
  </si>
  <si>
    <t>CRISTHIAN ADOLFO ACERO</t>
  </si>
  <si>
    <t>FDLK-CD-240-2020</t>
  </si>
  <si>
    <t>https://community.secop.gov.co/Public/Tendering/OpportunityDetail/Index?noticeUID=CO1.NTC.1392579&amp;isFromPublicArea=True&amp;isModal=False</t>
  </si>
  <si>
    <t>PRESTAR LOS SERVICIOS DE APOYO TÉCNICO Y ADMINISTRATIVO EN ASUNTOS RELACIONADOS CON GESTIÓN DE RIESGO Y AGLOMERACIONES EN AL ÁREA DE GESTIÓN POLICIVA JURÍDICA DE LA ALCALDÍA LOCAL DE KENNEDY.</t>
  </si>
  <si>
    <t>1. Verificación, actualización de las bases de datos y realizar
informe de los temas que por su naturaleza requieren especial atención del área de gestión policiva
jurídica afines al componente de gestión del riesgo. 2. Brindar apoyo y acompañamiento a las
actividades como aglomeraciones y actividades relacionadas con gestión del riesgo en la localidad.
3. Apoyar técnicamente al referente de riesgos en las visitas técnicas y verificación de recursos en
los eventos y aglomeraciones en la localidad. 4. Preparar los informes con los registros fotográficos
de los operativos y levantamiento de actas en las visitas técnicas y eventos. 5. Brindar apoyo en la
sistematización de las comunicaciones que sean allegadas al área de gestión policiva jurídica
según las acciones que se le requieran. 6. Apoyar los operativos de Inspección, Vigilancia y Control
de acuerdo con la programación que se elaboren en el Área gestión policiva jurídica. 7. Las demás
que se le asignen y que surjan de la naturaleza del Contrato.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</si>
  <si>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CPS-241-2020</t>
  </si>
  <si>
    <t>EDWIN ALEJANDRO HURTADO</t>
  </si>
  <si>
    <t>80.803.822</t>
  </si>
  <si>
    <t>FDLK-CD-241-2020</t>
  </si>
  <si>
    <t>https://community.secop.gov.co/Public/Tendering/OpportunityDetail/Index?noticeUID=CO1.NTC.1392580&amp;isFromPublicArea=True&amp;isModal=False</t>
  </si>
  <si>
    <t>PRESTAR SUS SERVICIOS DE APOYO ASISTENCIAL EN LA ADMINISTRACIÓN DEL PUNTO VIVE DIGITAL DE ACCESO A LAS TECNOLOGÍAS DE INFORMACIÓN Y LAS COMUNICACIONES - TIC.</t>
  </si>
  <si>
    <t xml:space="preserve"> 1. Velar por el adecuado funcionamiento del Punto Vive Digital, en el espacio
físico designado por la administración local. 2. Apoyar Asistencialmente a la administración del sitio
(abrir y cerrar el punto, verificar el buen estado de los equipos, tener en funcionamiento y buen
estado las diferentes salas de Punto Vive Digital, atender a los usuarios, manejar los medios de
pago, manejar el Sistema de Administración y Control y SIMONA). 3. Apoyar las jornadas de
formación y capacitación del componente de apropiación. 4. Asistir las jornadas de certificación de
competencias básicas, de acuerdo con las indicaciones que se le den por parte de la
entidad certificadora. 5. Administrar y gestionar el aprovechamiento de los insumos consumibles
como cartuchos de tinta y resmas de papel, baterías, etc. 6. Difundir entre las personas que
participen en los procesos de formación, material pedagógico correspondiente para cada una de
las capacitaciones. Para los procesos que se adelanten como alianzas con otros actores para el
desarrollo de capacitaciones sobre temas específicos, la producción y difusión del material
pedagógico se hará en coordinación con estos últimos. 7. Guiar a los usuarios en el uso de
internet, de los computadores, las consolas de juego, los trámites y servicios de Gobierno en Línea
y otros servicios que preste el Punto Vive Digital de acuerdo con las necesidades particulares de
cada usuario. 8. Garantizar que el PVD estará abierto a la comunidad mínimo ocho (8) horas
diarias y seis (6) días a la semana. 9. Las demás que se le asigne y que surjan de la naturaleza del
contrato.</t>
  </si>
  <si>
    <t>CPS-242-2020</t>
  </si>
  <si>
    <t>SANDRA MILENA MELO LEON</t>
  </si>
  <si>
    <t>FDLK-CD-242-2020</t>
  </si>
  <si>
    <t>https://community.secop.gov.co/Public/Tendering/OpportunityDetail/Index?noticeUID=CO1.NTC.1392920&amp;isFromPublicArea=True&amp;isModal=False</t>
  </si>
  <si>
    <t>1. Velar por el adecuado funcionamiento del Punto Vive Digital, en
el espacio físico designado por la administración local. 2. Apoyar Asistencialmente a la
administración del sitio (abrir y cerrar el punto, verificar el buen estado de los equipos, tener en
funcionamiento y buen estado las diferentes salas de Punto Vive Digital, atender a los usuarios,
manejar los medios de pago, manejar el Sistema de Administración y Control y SIMONA). 3.
Apoyar las jornadas de formación y capacitación del componente de apropiación. 4. Asistir las
jornadas de certificación de competencias básicas, de acuerdo con las indicaciones que se le den
por parte de la entidad certificadora. 5. Administrar y gestionar el aprovechamiento de los insumos
consumibles como cartuchos de tinta y resmas de papel, baterías, etc. 6. Difundir entre las
personas que participen en los procesos de formación, material pedagógico correspondiente para
cada una de las capacitaciones. Para los procesos que se adelanten como alianzas con otros
actores para el desarrollo de capacitaciones sobre temas específicos, la producción y difusión del
material pedagógico se hará en coordinación con estos últimos. 7. Guiar a los usuarios en el uso
de internet, de los computadores, las consolas de juego, los trámites y servicios de Gobierno en
Línea y otros servicios que preste el Punto Vive Digital de acuerdo con las necesidades
particulares de cada usuario. 8. Garantizar que el PVD estará abierto a la comunidad mínimo ocho
(8) horas diarias y seis (6) días a la semana. 9. Las demás que se le asigne y que surjan de la
naturaleza del contrato.</t>
  </si>
  <si>
    <t>CPS-243-2020</t>
  </si>
  <si>
    <t xml:space="preserve"> YACKELIN QUIMBAYO CIFUENTES</t>
  </si>
  <si>
    <t>FDLK-CD-243-2020</t>
  </si>
  <si>
    <t>https://community.secop.gov.co/Public/Tendering/OpportunityDetail/Index?noticeUID=CO1.NTC.1393005&amp;isFromPublicArea=True&amp;isModal=False</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</si>
  <si>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t>
  </si>
  <si>
    <t>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</si>
  <si>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CPS-244-2020</t>
  </si>
  <si>
    <t>FABIO HERNAN RODRIGUEZ VALDERRAMA</t>
  </si>
  <si>
    <t>FDLK-CD-244-2020</t>
  </si>
  <si>
    <t>https://community.secop.gov.co/Public/Tendering/OpportunityDetail/Index?noticeUID=CO1.NTC.1392547&amp;isFromPublicArea=True&amp;isModal=False</t>
  </si>
  <si>
    <t>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</si>
  <si>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CPS-245-2020</t>
  </si>
  <si>
    <t>JAQUELINE REYES PINEDA</t>
  </si>
  <si>
    <t>FDLK-CD-245-2020</t>
  </si>
  <si>
    <t>https://community.secop.gov.co/Public/Tendering/OpportunityDetail/Index?noticeUID=CO1.NTC.1392656&amp;isFromPublicArea=True&amp;isModal=False</t>
  </si>
  <si>
    <t>PRESTAR LOS SERVICIOS DE APOYO A LA OFICINA DE RADICACIÓN Y CORRESPONDENCIA DE LA ALCALDIA LOCAL DE KENNEDY EN TEMAS DE GESTIÓN DOCUMENTAL Y TRÁMITES DE SU COMPETENCIA.</t>
  </si>
  <si>
    <t>1. Participar en la elaboración de estadísticas,
planillas y/o registros de constancia de entrega y salida de documentos, así mismo
guardar estricta reserva sobre los mismos, la información a la cual se tiene acceso y los
asuntos de su competencia. 2. Realizar la sistematización de la entrada y salida diaria de
los documentos y/o solicitudes, conforme a los parámetros establecidos por el aplicativo
de gestión documental implementado para tal fin. 3. Intervenir la documentación de la
entidad, aplicando la metodología prevista para la organización de la documentación
mediante la ordenación, depuración, retiro de material metálico, foliación, identificación y
almacenamiento respectivo. 4. Garantizar que el proceso de organización al momento de
la recepción y entrega de la documentación cumpla con los requisitos de calidad y
normatividad respectivos. 5. Atender con prioridad a los menores de edad, madres
gestantes y lactantes, discapacitados, adultos mayores y población vulnerable en general
que acudan a la Alcaldía Local y el Fondo de Desarrollo Local de Kennedy, cuando así
soliciten información sobre el trámite de su requerimiento, petición o solicitud. 6. Las
demás que sean inherentes al objeto contractual, que se encuentren en la normatividad
vigente o que sean solicitadas por el supervisor del contrato. 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</si>
  <si>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CPS-246-2020</t>
  </si>
  <si>
    <t>ARLEX ENRIQUE MORENO JULIO</t>
  </si>
  <si>
    <t>FDLK-CD-246-2020</t>
  </si>
  <si>
    <t>https://community.secop.gov.co/Public/Tendering/OpportunityDetail/Index?noticeUID=CO1.NTC.1392574&amp;isFromPublicArea=True&amp;isModal=False</t>
  </si>
  <si>
    <t xml:space="preserve"> 1. Apoyar al Área de Gestión para el Desarrollo Local en la ejecución,
seguimiento y control del componente, jurídico del proyecto 1380 Mi Casa me Pertenece.
2. Prestar la asesoría jurídica necesaria para la ejecución del componente de Demandas
de prescripción adquisitiva de dominio por ley 1561 de 2012. 3. Emitir conceptos jurídicos
dentro de la ejecución, seguimiento y control del componente, jurídico del proyecto 1380
Mi Casa me Pertenece. 4. Suscribir con los beneficiarios del programa mi casa me
pertenece, poder para representarlos en la demanda ante la jurisdicción, desde su inicio
hasta su culminación. 5. Apoyar la conformación y revisión continua de expedientes,
garantizando la totalidad de documentos que se requieren para la presentación de la
demanda. 6. Presentar demandas conforme a la ley 1561 de 2012 o código general del
proceso ante la jurisdicción competente, llevando estas desde su inicio hasta su
finalización estando al frente de actuaciones procesales, audiencias y demás acciones
judiciales que garanticen el éxito de la demanda. Apoyar la realización de los respectivos
estudios de títulos de los predios tendientes a la titulación en el marco del proyecto 1380
Mi Casa me Pertenece. 7. Apoyar al despacho del Alcalde Local, en el manejo y
asistencia a los espacios institucionales locales, distritales y nacionales que guarden
estrecha relación con el proyecto 1380 Mi Casa me Pertenece. 8. Realizar la socialización
del proyecto 1380 Mi Casa Me Pertenece, a la comunidad habitante de la Localidad de
Kennedy, amparado en la normatividad vigente. 9. Elaborar, consolidar y/o analizar y/o 
CONTRATO DE PRESTACIÓN DE SERVICIOS PROFESIONALES No. 246 DE 2020
SUSCRITO ENTRE EL FONDO DE DESARROLLO LOCAL DE KENNEDY Y ARLEX
ENRIQUE MORENO JULIO
Página 3 de 8
Código: GCO-GCI-F126
Versión: 04
Vigencia: 18 de septiembre de 2019
Caso HOLA: 70008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10.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11. Las demás que sean inherentes al objeto contractual, que se encuentren
en la normatividad vigente o que sean solicitadas por el supervisor del contrato.12.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</si>
  <si>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CPS-247-2020</t>
  </si>
  <si>
    <t>YEZID ROLANDO PUERTO JIMENEZ</t>
  </si>
  <si>
    <t>FDLK-CD-247-2020</t>
  </si>
  <si>
    <t>https://community.secop.gov.co/Public/Tendering/OpportunityDetail/Index?noticeUID=CO1.NTC.1392583&amp;isFromPublicArea=True&amp;isModal=False</t>
  </si>
  <si>
    <t>PRESTAR LOS SERVICIOS DE APOYO PROFESIONAL EN LOS TEMAS RELACIONADOS CON GESTION DEL RIESGO DE LA LOCALIDAD DE KENNEDY</t>
  </si>
  <si>
    <t xml:space="preserve">1. Brindar asistencia y soporte técnico al
Referente de riesgo alcalde Local en el proceso de formulación, ejecución, seguimiento y
evaluación de las políticas, planes, programas y proyectos relacionados con el sector en
temas de Gestión del Riesgo, Evaluación y control de aglomeraciones, y atracciones
mecánicas y dispositivos de entretenimiento, y coordinación del Consejo Local de gestión
del riesgo y Cambio climático. 2. Apoyar al Referente de Riesgo de la Alcaldía Local en la
articulación, coordinación y gestionar ante las autoridades competentes, los
requerimientos logísticos, en materia del plan institucional de respuesta ante emergencias
o demás instrumentos que lo modifiquen o sustituyan de la localidad y su canalización a
través del Fondo de Desarrollo Local de la Alcaldía Local o el Despacho. 3. Analizar,
redactar y apoyar en la elaboración de todos los documentos para la firma de la Alcaldía
Local, concernientes a las respuestas a los requerimientos, quejas, reclamos, peticiones y
demás de los entes de control y vigilancia, entidades de derecho público y/o privado o de
la comunidad en general, que guarden relación con el objeto contractual, dentro de los
plazos, términos y condiciones establecidos por la normatividad existente para la materia.
4. Apoyar al Referente de Riesgo en la Convocatoria, instalación y coordinación de los
PMU que son responsabilidad de la Alcaldía Local, en temas de manejo de emergencias.
5. Apoyar al Referente de Riesgo en la Convocatoria, instalación y coordinación del
Consejo Local de gestión del riesgo y Cambio climático. 6. Apoyar al Referente de Riesgo
en la implementación de los componentes de conocimiento, reducción y manejo de
emergencias dispuestos en la Ley 1523 de 2012, aplicables a la localidad. 7. Participar
activamente con la comunidad en los procesos de participación en temas de conocimiento
y reducción de riesgos. 8. Las demás que le sean asignadas por el supervisor y/o apoyo a
la supervisión que se deriven de la naturaleza del contrato. </t>
  </si>
  <si>
    <t>CPS-248-2020</t>
  </si>
  <si>
    <t>DIANA CAROLINA PALACIOS ROMERO</t>
  </si>
  <si>
    <t>FDLK-CD-248-2020</t>
  </si>
  <si>
    <t>https://community.secop.gov.co/Public/Tendering/OpportunityDetail/Index?noticeUID=CO1.NTC.1393074&amp;isFromPublicArea=True&amp;isModal=False</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</si>
  <si>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KENNEDY.</t>
  </si>
  <si>
    <t>1. Implementar los procesos y procedimientos oficiales para la
operación y prestación del servicio social como (Identificación, ingreso, prestación,
seguimiento y egreso), atendiendo las orientaciones de la Política Pública Social
para el Envejecimiento y la Vejez en el Distrito Capital, el Modelo de Atención
integral para las personas mayores y la gestión territorial de Política Pública Social
para el Envejecimiento y la Vejez en el Distrito Capital. 2. Garantizar que las
personas mayores que son presentadas para el ingreso al servicio social se
encuentran en la lista de espera del servicio social (Solicitud de servicio e
inscritos) de la SDIS y que cumplen con los criterios de identificación y priorización 
CONTRATO DE PRESTACIÓN DE SERVICIOS PROFESIONALES No. 248 DE 2020
SUSCRITO ENTRE EL FONDO DE DESARROLLO LOCAL DE KENNEDY Y DIANA
CAROLINA PALACIOS ROMERO.
Página 3 de 9
Código: GCO-GCI-F126
Versión: 04
Vigencia: 18 de septiembre de 2019
establecidos en la normatividad vigente. 3. Realizar las visitas de validación de
condiciones en el lugar de domicilio de las personas mayores que son
presentadas para ingresar al servicio social y que se encuentran registrados en la
lista de espera del servicio social de la SDIS, validación de condiciones que se
realiza en el lugar de domicilio de la persona mayor. 4. Realizar los cruces de
bases de datos individuales de las personas mayores que ingresaran al servicio
social, a las personas mayores que se encuentran como participantes del servicio
social y a las personas mayores que son reportadas con novedades (Informe
Único). 5. Garantizar que la información de las personas mayores vinculadas al
servicio social apoyo económico Tipo C, se encuentre actualizada y realizar el
seguimiento mediante los cruces de bases de datos, consulta en SIRBE, aplicativo
procesa, catastro, FOSYGA, RUAF, Registraduría, Inhumados, Rama judicial,
comprobador de derechos, DNP (Lugar puntaje de SISBEN), Simultaneidad 6.
Realizar la visita de validación de condiciones de las personas mayores que
presentan novedades por los cruces de bases de datos o en procedimiento de
seguimiento y control que adelanta la Subdirección para la Vejez y la Alcaldía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de información SIRBE y las bases de
datos, realizando las respectivas consultas, además de realizar la crítica
(verificación) de dichos instrumentos. 9. Realizar las acciones de seguimiento e
identificación de presuntos cobros indebidos en el marco del seguimiento y control
del servicio social. 10. Realizar acciones de seguimiento territorial y actualización
de información que contribuyan al procedimiento de prestación del servicio social,
identificación, ingreso, prestación y egreso de las personas mayores al servicio,
aplicando los instrumentos técnicos y tecnológicos previstos para tal fin. (consulta
en SIRBE y aplicativo Procesa, así como los cruces con las bases de datos). 11.
Elaborar, analizar y reportar mensualmente la información de metafísica
(encuentros de desarrollo humano, intergeneracionales e interculturales). 12.
Aportar y dar cumplimiento al Sistema Integrado de Gestión (SIG) en el marco de
la prestación del servicio social apoyos económicos, así como de acuerdo a lo
estipulado en la Política Pública Social para el Envejecimiento y la Vejez en el
Distrito Capital 2010 - 2025 y el Modelo de Atención integral para Personas
Mayores. 13. Diseñar, implementar y evaluar las actividades relacionadas con los
encuentros de desarrollo humano, de acuerdo a los lineamientos técnicos
brindados por la Subdirección para la Vejez 14. Atender, tramitar y dar respuesta
oportuna a las solicitudes de las y los ciudadanos y entes de control, teniendo en
cuenta los lineamientos y términos establecidos. 15. Realizar seguimiento y
ejecutar los planes de mejoramiento derivados de auditorías internas y externas,
hallazgos administrativos y/o fiscales, con sus respectivos reportes, así como
adelantar oportunamente las actuaciones administrativas que correspondan 16.
Participar con el equipo local en la planeación, programación y ejecución de las
actividades propias de la Alcaldía Local, la Subdirección Local y la Subdirección
para la Vejez en los respectivos territorios. 17. Revisar, verificar y garantizar la 
CONTRATO DE PRESTACIÓN DE SERVICIOS PROFESIONALES No. 248 DE 2020
SUSCRITO ENTRE EL FONDO DE DESARROLLO LOCAL DE KENNEDY Y DIANA
CAROLINA PALACIOS ROMERO.
Página 4 de 9
Código: GCO-GCI-F126
Versión: 04
Vigencia: 18 de septiembre de 2019
calidad, confidencialidad y discrecionalidad en el manejo de la información en
relación con el desarrollo del objeto contractual y de conformidad con las
instrucciones del supervisor del contrato. 18. Participar en las reuniones y
diferentes actividades que programe la Alcaldía Local, la Secretaría Distrital de
Integración Social y la Subdirección para la Vejez y la Subdirección Local. 19.
Presentar dentro de los tiempos estipulados, los informes y productos requeridos
por el-la Supervisor-a del contrato y el-la subdirectora para la Vejez, utilizando
para ello los formatos institucionales oficiales. 20. Las demás inherentes a sus
obligaciones contractuales y que se requieran para el cabal cumplimiento del
contrato. 21.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</si>
  <si>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CPS.249-2020</t>
  </si>
  <si>
    <t>MARIA ALEXANDRA CARDENAS</t>
  </si>
  <si>
    <t>FDLK-CD.249-2020</t>
  </si>
  <si>
    <t>https://community.secop.gov.co/Public/Tendering/OpportunityDetail/Index?noticeUID=CO1.NTC.1393307&amp;isFromPublicArea=True&amp;isModal=False</t>
  </si>
  <si>
    <t>1. Apoyar al Área de Gestión para el Desarrollo Local en la ejecución,
seguimiento y control del componente, jurídico del proyecto 1380 Mi Casa me Pertenece.
2. Prestar la asesoría jurídica necesaria para la ejecución del componente de Demandas
de prescripción adquisitiva de dominio por ley 1561 de 2012. 3. Emitir conceptos jurídicos
dentro de la ejecución, seguimiento y control del componente, jurídico del proyecto 1380
Mi Casa me Pertenece. 4. Suscribir con los beneficiarios del programa mi casa me
pertenece, poder para representarlos en la demanda ante la jurisdicción, desde su inicio
hasta su culminación. 5. Apoyar la conformación y revisión continua de expedientes,
garantizando la totalidad de documentos que se requieren para la presentación de la
demanda. 6. Presentar demandas conforme a la ley 1561 de 2012 o código general del
proceso ante la jurisdicción competente, llevando estas desde su inicio hasta su
finalización estando al frente de actuaciones procesales, audiencias y demás acciones
judiciales que garanticen el éxito de la demanda. Apoyar la realización de los respectivos
estudios de títulos de los predios tendientes a la titulación en el marco del proyecto 1380
Mi Casa me Pertenece. 7. Apoyar al despacho del Alcalde Local, en el manejo y
asistencia a los espacios institucionales locales, distritales y nacionales que guarden
estrecha relación con el proyecto 1380 Mi Casa me Pertenece. 8. Realizar la socialización
del proyecto 1380 Mi Casa Me Pertenece, a la comunidad habitante de la Localidad de 
CONTRATO DE PRESTACIÓN DE SERVICIOS PROFESIONALES No. 249 DE 2020
SUSCRITO ENTRE EL FONDO DE DESARROLLO LOCAL DE KENNEDY Y MARIA
ALEXANDRA CARDENAS FLOREZ
Página 3 de 8
Código: GCO-GCI-F126
Versión: 04
Vigencia: 18 de septiembre de 2019
Caso HOLA: 70008
Kennedy, amparado en la normatividad vigente. 9. Elaborar, consolidar y/o analizar y/o
revisar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10. El contratista deberá
participar en cada una de las actividades que el Sistema Integrado de Gestión SIG
desarrolle, para lo cual deberá entregar al supervisor y/o apoyo a la supervisión del
contrato en su informe de actividades el reporte de la actividad(es) en las que participo en
el período correspondiente según los lineamientos establecidos y realizar la respectiva
aplicación. 11. Las demás que sean inherentes al objeto contractual, que se encuentren
en la normatividad vigente o que sean solicitadas por el supervisor del contrato.12.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</si>
  <si>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CPS-250-2020</t>
  </si>
  <si>
    <t>JEIMY JOHANA HENAO RODRIGUEZ</t>
  </si>
  <si>
    <t>FDLK-CD-250-2020</t>
  </si>
  <si>
    <t>https://community.secop.gov.co/Public/Tendering/OpportunityDetail/Index?noticeUID=CO1.NTC.1393322&amp;isFromPublicArea=True&amp;isModal=False</t>
  </si>
  <si>
    <t>APOYAR AL REFERENTE DE SEGURIDAD EN LA GESTIÓN DE LOS ASUNTOS RELACIONADOS CON SEGURIDAD CIUDADANA, CONVIVENCIA Y PREVENCIÓN DE CONFLICTIVIDADES, VIOLENCIAS Y DELITOS EN LA LOCALIDAD DE KENNEDY</t>
  </si>
  <si>
    <t>Apoyar al Alcalde(sa) Local en la realización de la convocatoria a sesiones
ordinaria o extraordinaria del Consejo Local de Seguridad, en coordinación con el
Enlace Local de Seguridad de la Secretaría Distrital de Seguridad, Convivencia y
Justicia (SCJ), de conformidad con las instrucciones que le imparta el (la)
Alcalde(sa) Local y la SCJ.
2. Asistir a las reuniones del Consejo Local de Seguridad, apoyar el desarrollo de las
mismas, llevar el control y custodia de las actas y hacer seguimiento al
cumplimiento de los compromisos adquiridos por la Alcaldía y demás miembros de
Consejo.
3. Gestionar, analizar y revisar, en coordinación con las organizaciones sociales de la
localidad y las entidades Distritales, las iniciativas y sugerencias de la comunidad
respecto de los asuntos de seguridad y convivencia ciudadana.
4. Realizar el monitoreo constante del comportamiento de la seguridad, convivencia y
percepción de seguridad en los territorios de la localidad.
5.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
6. Participar, propender por el cumplimiento y hacer seguimiento a las metas del Plan
de Gestión Local relacionadas con seguridad, convivencia y justicia.
CONTRATO DE PRESTACIÓN DE SERVICIOS PROFESIONALES No. 250 DE 2020
SUSCRITO ENTRE EL FONDO DE DESARROLLO LOCAL DE KENNEDY Y JEIMY
JOHANA HENAO RODRÍGUEZ
Página 3 de 8
Código: GCO-GCI-F126
Versión: 04
Vigencia: 18 de septiembre de 2019
Caso HOLA: 70008
7. Revisar la información relacionada con la situación de convivencia y seguridad
ciudadana de la localidad, promoviendo y coordinando la caracterización de las
problemáticas y la difusión de la información a nivel distrital.
8. Revisar y analizar sobre los informes presentados al Alcalde(sa) Local, en temas
relacionados con seguridad, convivencia y justicia, cuando así lo solicite la Alcaldía
Local.
9. Convocar y apoyar la instalación y el desarrollo de los Puestos de Mando
Unificado -PMU, de responsabilidad de la Alcaldía Local, de acuerdo con la
normatividad vigente y las instrucciones que le imparta el (la) Alcalde(sa) Local.
10. Asistir y apoyar, al Alcalde(sa) Local o a quien este designe, en las reuniones de
carácter externo o interno, diligencias, visitas y operativos que se requieran.
11. Apoyar la implementación del Capítulo Local del Plan Integral de Seguridad,
Convivencia y Justicia Distrital, realizar su seguimiento y actualización, de
conformidad con las instrucciones que le imparta el (la) Alcalde(sa) Local.
12. Promover, convocar, participar, hacer seguimiento y registrar, en coordinación con
la SCJ, las Juntas Zonales de Seguridad, según la normativa que las reglamenta.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Las demás que se le asignen y que surjan de la naturaleza del Contrato.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</si>
  <si>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SEGURIDAD</t>
  </si>
  <si>
    <t>CPS-251-2020</t>
  </si>
  <si>
    <t>ANDREA KATERIN CARDENAS ALMANSA</t>
  </si>
  <si>
    <t>FDLK-CD-251-2020</t>
  </si>
  <si>
    <t>https://community.secop.gov.co/Public/Tendering/OpportunityDetail/Index?noticeUID=CO1.NTC.1393316&amp;isFromPublicArea=True&amp;isModal=False</t>
  </si>
  <si>
    <t xml:space="preserve">1. Recibir la documentación a intervenir, verificando mediante punteo cajas y carpetas entregadas para proceso técnico. 2. Realizar la intervención de la documentación
aplicando la metodología prevista para la organización mediante la clasificación de la
documentación de acuerdo con los principios archivísticos de procedencia y orden original,
depuración, 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Dirección Administrativa de la SDG. 3.
Elaborar el plan de trabajo en conjunto con el supervisor del contrato pactando según lo
establecido en los planes de acción de la dependencia una meta adecuada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al objeto del
contrato.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</si>
  <si>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CPS-252-2020</t>
  </si>
  <si>
    <t>JEFFERSON ALFONSO TORRES BAQUERO</t>
  </si>
  <si>
    <t>FDLK-CD-252-2020</t>
  </si>
  <si>
    <t>https://community.secop.gov.co/Public/Tendering/OpportunityDetail/Index?noticeUID=CO1.NTC.1393320&amp;isFromPublicArea=True&amp;isModal=False</t>
  </si>
  <si>
    <t>PRESTAR LOS SERVICIOS TÉCNICO Y ADMINISTRATIVO EN LOS ASUNTOS RELACIONADOS CON ESPACIO PÚBLICO EN EL ÁREA DE GESTIÓN POLICIVA JURÍDICA DE LA ALCALDÍA LOCAL DE KENNEDY.</t>
  </si>
  <si>
    <t>1. Verificación, actualización de las bases de datos y realizar informe de los temas que por su naturaleza requieren especial atención del área de gestión policiva jurídica. 2.
Brindar apoyo y acompañamiento a las actividades de recuperación de espacio público en la
localidad de Kennedy. 3. Apoyar al profesional en los operativos de recuperación de espacio
público en la localidad 4. Preparar los informes con los registros fotográficos de los operativos. 5.
Brindar apoyo en la sistematización de las comunicaciones que sean allegadas al área de gestión
policiva jurídica según las acciones que se le requieran. 6. Apoyar los operativos de Inspección,
Vigilancia y Control de acuerdo con la programación que elabore la coordinadora del Área gestión
policiva jurídica. 7. Las demás que se le asignen y que surjan de la naturaleza del Contrato.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</si>
  <si>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CPS-253-2020</t>
  </si>
  <si>
    <t>ANCIZAR  MONTAÑA CUERVO</t>
  </si>
  <si>
    <t>FDLK-CD-253-2020</t>
  </si>
  <si>
    <t>https://community.secop.gov.co/Public/Tendering/OpportunityDetail/Index?noticeUID=CO1.NTC.1393317&amp;isFromPublicArea=True&amp;isModal=False</t>
  </si>
  <si>
    <t>PRESTAR LOS SERVICIOS TÉCNICO Y ADMINISTRATIVO EN LOS ASUNTOS RELACIONADOS CON ESPACIO PÚBLICO EN EL ÁREA DE GESTIÓN POLICIVA JURÍDICA DE LA ALCALDÍA LOCAL DE KENNEDY</t>
  </si>
  <si>
    <t xml:space="preserve"> 1. Verificación, actualización de las bases de datos y realizar informe de los temas que por su naturaleza requieren especial atención del área de gestión policiva jurídica. 2.
Brindar apoyo y acompañamiento a las actividades de recuperación de espacio público en la
localidad de Kennedy. 3. Apoyar al profesional en los operativos de recuperación de espacio
público en la localidad 4. Preparar los informes con los registros fotográficos de los operativos. 5.
Brindar apoyo en la sistematización de las comunicaciones que sean allegadas al área de gestión
policiva jurídica según las acciones que se le requieran. 6. Apoyar los operativos de Inspección,
Vigilancia y Control de acuerdo con la programación que elabore la coordinadora del Área gestión
policiva jurídica. 7. Las demás que se le asignen y que surjan de la naturaleza del Contrato.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</si>
  <si>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CPS-254-2020</t>
  </si>
  <si>
    <t>MARÍA ALEJANDRA RODRÍGUEZ BARRIOS</t>
  </si>
  <si>
    <t>1.020.787.884</t>
  </si>
  <si>
    <t>FDLK-CD-254-2020</t>
  </si>
  <si>
    <t>https://community.secop.gov.co/Public/Tendering/OpportunityDetail/Index?noticeUID=CO1.NTC.1401366&amp;isFromPublicArea=True&amp;isModal=False</t>
  </si>
  <si>
    <t>APOYAR AL EQUIPO DE PRENSA Y COMUNICACIONES DE LA ALCALDÍA LOCAL EN LA REALIZACIÓN Y PUBLICACIÓN DE CONTENIDOS DE REDES SOCIALES Y CANALES DE DIVULGACIÓN DIGITAL (SITIO WEB) DE LA ALCALDÍA LOCAL</t>
  </si>
  <si>
    <t>1. Administrar la página web de la Alcaldía Local. 2. Generar contenidos
institucionales para los medios digitales (redes sociales y sitio web) de la Alcaldía Local.3.
Proponer, conceptualizar y publicar contenidos para los canales digitales y las redes
sociales de la Alcaldía local. 4. Desarrollar las sinergias digitales necesarias para la
difusión de contenidos emitidos por las entidades de la administración Distrital. 5. Diseñar
y establecer protocolos de comunicación digital para la alcaldía local siguiendo los
parámetros establecidos por la Secretaría Distrital de Gobierno 6. Diseñar estrategias
digitales para el posicionamiento de las actividades, campañas, estrategias y gestión
realizadas por la Alcaldía Local enfocadas a informar a la ciudadanía y públicos de
interés. 7. Elaborar los textos y demás documentos requeridos para el manejo efectivo de
la información en las redes sociales y canales digitales de acuerdo con los lineamientos
establecidos por la Oficina Asesora de Comunicaciones de la Secretaría Distrital de
Gobierno. 8. Realizar el cubrimiento, elaboración, divulgación y redacción de contenidos
que se generen en la Alcaldía Local para canales digitales.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</si>
  <si>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CPS-255-2020</t>
  </si>
  <si>
    <t>JORGE EDUARDO AROYO</t>
  </si>
  <si>
    <t>FDLK-CD-255-2020</t>
  </si>
  <si>
    <t>https://community.secop.gov.co/Public/Tendering/OpportunityDetail/Index?noticeUID=CO1.NTC.1404373&amp;isFromPublicArea=True&amp;isModal=False</t>
  </si>
  <si>
    <t>APOYAR LA GESTIÒN DOCUMENTAL DE LA ALCALDÌA LOCAL, ACOMPAÑANDO AL EQUIPO JURÌDICO DE DEPURACIÒN EN LAS LABORES OPERATIVAS QUE GENERA EL PROCESO DE IMPULSO DE LAS ACTUACIONES ADMINISTRATIVAS EXISTENTES EN LAS DIFERENTES ALCALDÌAS LOCALES</t>
  </si>
  <si>
    <t xml:space="preserve"> 1. Registrar en una base de datos la información de las entregas de expedientes a cargo de la Alcaldía Local, con el fin de ser asignados a los abogados del equipo jurídico que efectúa la depuración y el impulso procesal dando cumplimiento a la meta Plan de Desarrollo Distrital. 2. Diseñar las bases de datos y registrar en ellas los datos que permitan el control y seguimiento de los autos, resoluciones, visitas técnicas y memorandos generados por los abogados del equipo jurídico en materia de actuaciones administrativas, garantizando el trámite oportuno al interior de la Alcaldía Local. 3. Apoyar todos los procesos administrativos y operacionales que se desarrollen en torno al proyecto de depuraciones impulso procesal que desarrolla la Dirección, en cumplimiento a la meta contenida en el Plan de Desarrollo Distrital. 4. Apoyar el proceso de actualización y/o cargue en el aplicativo SI ACTUA de los documentos, informes, imágenes y anexos relacionados con las actuaciones administrativas existentes en las Alcaldías Locales.  5. Acompañar el proceso de alistamiento de los expedientes que por su trámite deben ser remitidos al Consejo de Justicia por parte de la Alcaldía Local. 6. Asistir a las reuniones a las que sea citado o designado, para la atención de los asuntos relacionados con el objeto contractual. 7. Las demás relacionadas con el objeto del contrato que le asignadas por el Supervisor del contrato y/o por el profesional de apoyo que guarden relación con el objeto contractual. 8.Cumplir sus actividades y obligaciones de forma presencial y/o con trabajo desde casa, durante todo el tiempo que dure la Emergencia Sanitaria y/o el estado de Calamidad Pública en el Distrito Capital, conforme los lineamientos dados por el supervisor y tomando las medidas de protección que hubiere lugar</t>
  </si>
  <si>
    <t>CPS-256-2020</t>
  </si>
  <si>
    <t>WILSON JAVIER ACERO DÍAZ</t>
  </si>
  <si>
    <t>79.634.728</t>
  </si>
  <si>
    <t>FDLK-CD-256-2020</t>
  </si>
  <si>
    <t>https://community.secop.gov.co/Public/Tendering/OpportunityDetail/Index?noticeUID=CO1.NTC.1404438&amp;isFromPublicArea=True&amp;isModal=False</t>
  </si>
  <si>
    <t>PRESTACIÓN DE SERVICIOS PROFESIONALES PARA APOYAR A LA ALCALDÍA LOCAL DE KENNEDY EN LOS ASUNTOS RELACIONADOS CON EL CONTROL ADMINISTRACIÓN Y REGISTRO DE BIENES ADQUIRIDOS CON RECURSOS DEL PRESUPUESTO DEL FONDO DE DESARROLLO LOCAL DE KENNEDY.</t>
  </si>
  <si>
    <t>1. Apoyar la verificación, análisis, seguimiento y control de los bienes y elementos que se adquieran con
recursos propios del FDLK o de terceros, que deben registrarse desde el Área para la Gestión del
Desarrollo Local. 2. Apoyar el proceso de alimentación de la información en el aplicativo SI
CAPITAL, de las entradas, salidas, traslados, traspasos, bajas, reintegros, depreciaciones,
valorizaciones, préstamos de bienes en comodato y otras modalidades de préstamo, de acuerdo a
los procedimientos establecidos por la secretaria de gobierno. 3. Apoyar la organización del
sistema de inventarios del FDLK. 4. Apoyo en el análisis de documentos y elaboración de reportes
y comunicaciones con las compañías aseguradoras del FDLK, relacionadas con siniestros
ocurridos a los bienes y el aseguramiento de los mismos. 5. Apoyar la elaboración de informes y
documentos que le sean requeridos en virtud del objeto contractual. 6. Realizar el acompañamiento
técnico en la elaboración de los estudios previos relacionados con el área cuando así se requiera.
7. Las demás que se le asigne y que surjan de la naturaleza del contrato. 8.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</si>
  <si>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CPS-257-2020</t>
  </si>
  <si>
    <t>HERLEY MOLANO GARZÓN</t>
  </si>
  <si>
    <t>79.901.146</t>
  </si>
  <si>
    <t>FDLK-CD-257-2020</t>
  </si>
  <si>
    <t>https://community.secop.gov.co/Public/Tendering/OpportunityDetail/Index?noticeUID=CO1.NTC.1404615&amp;isFromPublicArea=True&amp;isModal=False</t>
  </si>
  <si>
    <t>PRESTAR LOS SERVICIOS DE APOYO EN EL MANTENIMIENTO DE LOS INMUEBLES EN LOS CUALES SE DESARROLLE LA MISIONALIDAD DE LA ALCALDÍA LOCAL DE KENNEDY Y LA JUNTA ADMINISTRADORA LOCAL DE KENNEDY</t>
  </si>
  <si>
    <t xml:space="preserve"> 1. Apoyar el
mantenimiento general de los inmuebles en los cuales se desarrolle la misionalidad de la
Alcaldía Local de Kennedy y la Junta Administradora Local de Kennedy - JAL. 2. Apoyar a
la realización de las labores de cambio de lámparas, tubos bombillas y balastros; limpieza
desinfecciones, canales, arreglo de persianas, archivadores, sillas, escritorios, puertas,
traslado de módulos, cambio de guardas, arreglos y pequeños resanes de paredes,
pinturas y demás actividades de mantenimiento de la infraestructura de la entidad 3.
Desarrollar actividades de mantenimiento de las zonas verdes internas de los inmuebles
en los cuales se desarrolle la misionalidad de la Alcaldía Local de Kennedy y la Junta
Administradora Local de Kennedy -JAL. 4. Solicitar los materiales requeridos para la
ejecución del contrato al almacén del Fondo de Desarrollo Local. 5. Las demás que sean
inherentes al objeto contractual, que se encuentren en la normatividad vigente o que sean
solicitadas por el supervisor del contrato 6. Cumplir sus actividades y obligaciones de
forma presencial y/o especifica con trabajo desde casa, durante todo el tiempo que dure la
Emergencia Sanitaria y/o el estado de Calamidad Pública en el Distrito Capital, conforme
con los lineamientos dados por el supervisor y tomando las medidas de protección a que
hubiere lugar. </t>
  </si>
  <si>
    <t>CPS-258-2020</t>
  </si>
  <si>
    <t>DANNA BRIGITH CANCHALA RUIZ</t>
  </si>
  <si>
    <t>1.013.669.642</t>
  </si>
  <si>
    <t>FDLK-CD-258-2020</t>
  </si>
  <si>
    <t>https://community.secop.gov.co/Public/Tendering/OpportunityDetail/Index?noticeUID=CO1.NTC.1404396&amp;isFromPublicArea=True&amp;isModal=False</t>
  </si>
  <si>
    <t>PRESTACIÓN DE SERVICIOS PROFESIONALES A LA ALCALDÍA LOCAL DE KENNEDY APOYANDO EL SEGUIMIENTO Y EJECUCIÓN DEL PROYECTO 1361: SOSTENIBILIDAD AMBIENTAL BASADA EN LA EFICIENCIA ENERGÉTICA</t>
  </si>
  <si>
    <t xml:space="preserve"> 1. Apoyar al Grupo de Área de Gestión para el Desarrollo Local en el seguimiento al proyecto 1361: SOSTENIBILIDAD AMBIENTAL BASADA EN LA EFICIENCIA ENERGÉTICA 2. Apoyar al Área de Gestión para el Desarrollo Local en la elaboración de estructuras de costos y análisis del sector que determinen los requisitos habilitantes de la contratación del proyecto del proyecto que le sea asignado, de conformidad con la normativa vigente de los proyectos y contratos y/o convenios que adelante el FDLK. 3. Apoyar al despacho del Alcaldesa Local, en el manejo y asistencia a los espacios institucionales locales, distritales y nacionales que guarden estrecha relación con el proyecto que le sea asignado. 4. Apoyar la revisión de las respuestas de la información o documentación solicitada por los entes de control, rama judicial, entidades públicas y/o privadas y comunidad en general que van para la firma del Alcaldesa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5.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CONTRATO DE PRESTACIÓN DE SERVICIOS PROFESIONALES No. 258 DE 2020 SUSCRITO ENTRE EL FONDO DE DESARROLLO LOCAL DE KENNEDY Y DANNA BRIGITH CANCHALA RUIZ 
Página 3 de 8 
Código: GCO-GCI-F126 Versión: 04 Vigencia: 18 de septiembre de 2019 
período correspondiente según los lineamientos establecidos y realizar la respectiva aplicación. 6. Las demás que sean inherentes al objeto contractual, que se encuentren en la normatividad vigente o que sean solicitadas por el supervisor del contrato. 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</si>
  <si>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CPS-259-2020</t>
  </si>
  <si>
    <t>LUIS FERNANDO PEÑATA LOPEZ</t>
  </si>
  <si>
    <t>FDLK-CD-259-2020</t>
  </si>
  <si>
    <t>https://community.secop.gov.co/Public/Tendering/OpportunityDetail/Index?noticeUID=CO1.NTC.1405164&amp;isFromPublicArea=True&amp;isModal=False</t>
  </si>
  <si>
    <t>APOYAR LAS LABORES COMO NOTIFICADOR PARA LA DISTRIBUCIÓN DE LAS COMUNICACIONES EMITIDAS O RECIBIDAS POR LA ALCALDÍA LOCAL DE KENNEDY</t>
  </si>
  <si>
    <t>1. Distribuir y entregar las comunicaciones externas e
internas, avisos y documentos que tengan origen o destino en la Alcaldía Local de
Kennedy, dentro de los plazos que se le fijen para el efecto. 2. Verificar que las
comunicaciones externas e internas, avisos y documentos que recibe y entrega se
encuentren completos, organizados, foliados y debidamente relacionados en las
planillas respectivas. 3. Establecer, diariamente, el itinerario de entrega de las
comunicaciones externas e internas, avisos y documentos, atendiendo el orden de
prioridad que corresponda.4. Verificar que las comunicaciones externas e internas,
avisos y documentos relacionados en las planillas de envío se encuentren efectivamente
entregados, cerrar y archivar las planillas. 5. Realizar la radicación de los documentos por
los medios de comunicación establecidos para tal fin como son presencial, vía telefónica,
correo electrónico, publicación por cartelera. 6. Entregar al Centro de Documentación e
Información -CDI de la localidad, los acuses de recibo de las comunicaciones externas e
internas y documentos, dentro de los plazos que se le fijen para el efecto, para su
digitalización en el Aplicativo de Gestión Documental- sistema de gestión documental de
la Secretaría Distrital de Gobierno. 7. Cumplir con el Manual para el Trámite de
Comunicaciones de la Secretaría Distrital de Gobierno o normas que la modifiquen,
adicionen o complementen. 8.Asistir a reuniones de capacitación y entrenamiento que
sean convocadas por el grupo de Gestión Documental Dirección Administrativa de la
Secretaría Distrital de Gobierno. 9.Presentar informe mensual de las actividades
realizadas en cumplimiento de las obligaciones pactadas. 10. Entregar, mensualmente, el
archivo de los documentos suscritos que haya generado en cumplimiento del objeto y
obligaciones contractuales. 11. Las demás que se le asignen y que surjan de la
naturaleza del Contrato. 12.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</si>
  <si>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CPS-260-2020</t>
  </si>
  <si>
    <t>CRISTIAN JAVIER SANCHEZ BERRIO</t>
  </si>
  <si>
    <t>1.032.366.779</t>
  </si>
  <si>
    <t>FDLK-CD-260-2020</t>
  </si>
  <si>
    <t>https://community.secop.gov.co/Public/Tendering/OpportunityDetail/Index?noticeUID=CO1.NTC.1406179&amp;isFromPublicArea=True&amp;isModal=False</t>
  </si>
  <si>
    <t>APOYAR A LA ALCALDESA LOCAL EN LA PROMOCIÓN, ACOMPAÑAMIENTO, COORDINACIÓN Y ATENCIÓN DE LOS PROCESOS DE MEDIOS COMUNITARIOS DE LA LOCALIDAD</t>
  </si>
  <si>
    <t xml:space="preserve">1. Apoyar en la coordinación, articulación, orientación y concertación de las acciones de la Alcaldía Local en materia de promoción local de la participación y fortalecimiento de la sociedad civil y sus organizaciones sociales en medios comunitarios y alternativos. 2. Apoyar la realización y/o participar en las reuniones de carácter ordinario y/o extraordinario de las instancias de participación y/o de Gobierno de la localidad que le sean designadas por el Alcalde (sa) Local. 3. Articular acciones y estrategias para la divulgación de las actividades que realiza la Alcaldía Local en medios comunitarios o alternativos. 4. Apoyar la realización de eventos ciudadanos y/o comunitarios que le sean designados. 5. Apoyar en el trámite y respuesta de los requerimientos y peticiones relacionados con el tema de medios comunitarios y alternativos que se requieran. 6. Apoyar en la consolidación y análisis de los diagnósticos de medios comunitarios y alternativos, cuando así se requiera. 7. Las demás que demande la Administración Local a través de su supervisor, que correspondan a la naturaleza del contrato y que sean necesarias para la consecución del fin del objeto contractual. Asistir a las reuniones a las que sea citado o designado, para la atención de los asuntos relacionados con el objeto contractual. 8. Presentar informe mensual de las actividades realizadas en cumplimiento de las obligaciones pactadas. 9. Entregar, mensualmente, el archivo de los documentos suscritos que haya generado en cumplimiento del objeto y obligaciones contractuales. 10. Las demás que se le asignen y que surjan de la naturaleza del Contrato. 11.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</si>
  <si>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CPS-261-2020</t>
  </si>
  <si>
    <t>EDWIN MAURICIO ALFONSO MALDONADO</t>
  </si>
  <si>
    <t>80.237.668</t>
  </si>
  <si>
    <t>FDLK-CD-261-2020</t>
  </si>
  <si>
    <t>https://community.secop.gov.co/Public/Tendering/OpportunityDetail/Index?noticeUID=CO1.NTC.1407855&amp;isFromPublicArea=True&amp;isModal=False</t>
  </si>
  <si>
    <t>PRESTAR SUS SERVICIOS PROFESIONALES A LA ALCALDÍA LOCAL DE KENNEDY APOYANDO LA FORMULACIÓN Y SEGUIMIENTO DEL PROYECTO DE RECUPERACIÓN DE LA MALLA VIAL LOCAL TENDIENTE A GARANTIZAR EL CUMPLIMIENTO DEL PLAN DE DESARROLLO LOCAL.</t>
  </si>
  <si>
    <t xml:space="preserve"> 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CONTRATO DE PRESTACIÓN DE SERVICIOS PROFESIONALES No. 261 DE 2020 SUSCRITO ENTRE EL FONDO DE DESARROLLO LOCAL DE KENNEDY Y EDWIN MAURICIO ALFONSO MALDONADO 
Página 3 de 7 
Código: GCO-GCI-F126 Versión: 04 Vigencia: 18 de septiembre de 2019 Caso HOLA: 70008 
de Gestión de Desarrollo Local en la elaboración de estructuras de costos, análisis del sector y evaluación técnica de los proyectos de infraestructura, de conformidad con la normativa vigente de los proyectos y contratos y/o convenios que adelante el FDLK. 4. Apoyar al despacho del Alcalde Local, en el manejo y asistencia a los espacios institucionales locales, distritales y nacionales que guarden estrecha relación con los proyectos de infraestructura. 5. Ejecutar el apoyo a la supervisión que le sea designada por el Alcalde Local de conformidad con el art. 83 de la Ley 1474 de 2011, y demás normatividad existente. 6. Elaborar, consolidar y/o analizar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</si>
  <si>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CIS-264-2020</t>
  </si>
  <si>
    <t>JARGU S.A. CORREDORES DE SEGUROS</t>
  </si>
  <si>
    <t>800.018.165-8</t>
  </si>
  <si>
    <t>Juan Carlos Alvarez Jaramillo</t>
  </si>
  <si>
    <t>FDLK-CMA-1-2020</t>
  </si>
  <si>
    <t>https://community.secop.gov.co/Public/Tendering/OpportunityDetail/Index?noticeUID=CO1.NTC.1399023&amp;isFromPublicArea=True&amp;isModal=False</t>
  </si>
  <si>
    <t>CONTRATAR LOS SERVICIOS ESPECIALIZADOS DE INTERMEDIACIÓN DE SEGUROS Y ASESORÍA PARA LA FORMULACIÓN Y EL MANEJO DEL PROGRAMA DE SEGUROS, DESTINADOS A PROTEGER LAS PERSONAS, BIENES E INTERESES PATRIMONIALES DEL FONDO DE DESARROLLO LOCAL DE KENNEDY O AQUELLOS POR LOS QUE SEA RESPONSABLE EN VIRTUD DE LA DISPOSICIÓN LEGAL VIGENTE.</t>
  </si>
  <si>
    <t>1. Suscribir el contrato dentro de los dos (2) días
hábiles siguientes, a la notificación de adjudicación. 2. Presentar la póliza y los demás
documentos de legalización, dentro de los dos (2) días hábiles siguientes a la firma del
contrato. 3. Prestar asesoría permanente al Fondo de Desarrollo Local de Kennedy en todo
lo relacionado con el programa de seguros y presentar un informe trimestral sobre las
actividades desarrolladas. 4. Garantizar la idoneidad del personal presentado en la oferta
para el servicio ofrecido y en caso de ser necesario el cambio, podrá hacerse únicamente
por personas que reúnan las mismas o mejores condiciones que ostenten las presentadas
con su propuesta, con la autorización previa y escrita del Fondo de Desarrollo Local de
Kennedy. En todo caso, la Entidad podrá solicitar el cambio por el incumplimiento de los
deberes del personal dependiente del contratista, sin que ello implique relación laboral
alguna. 5. Mantener a disposición de la Entidad, de manera permanente, el Equipo de
Trabajo ofrecido en su oferta. 6. Asesorar al Fondo de Desarrollo Local de Kennedy en la
identificación de los riesgos a los que se encuentran expuestos sus bienes e intereses y
recomendar la mejor manera de tratarlos. 7. Revisar y evaluar el plan de seguros con que
cuenta la Entidad y efectuar las recomendaciones que estime pertinentes. 8. Estructurar las
condiciones técnicas y jurídicas de las diferentes pólizas de seguro que requiera el Fondo de
Desarrollo Local de Kennedy, para el debido cubrimiento de sus bienes e intereses. 9.
Evaluar en forma periódica los diferentes riesgos y suministrar instructivos sobre el manejo y
administración de éstos, así como en lo relativo a la seguridad industrial. 10. Implementar un
programa de prevención de pérdidas que permita disminuir los riesgos a los que está
expuesto el Fondo de Desarrollo Local de Kennedy, entendiendo éste como las actividades y
recomendaciones tendientes a detectar, prevenir, minimizar o eliminar todos aquellos riesgos
potenciales que puedan materializar los riesgos cubiertos por una póliza de seguro y
presentar informes con la periodicidad requerida. 11. Suministrar a la Entidad, en la debida
oportunidad, los estudios del sector que demande para la contratación de pólizas que 
CONTRATO DE INTERMEDIACIÓN DE SEGUROS No. 264 DE 2020 SUSCRITO ENTRE
EL FONDO DE DESARROLLO LOCAL DE KENNEDY Y JARGU S.A. CORREDORES DE
SEGUROS
Página 5 de 11
Código: GCO-GCI-F126
Versión: 04
Vigencia: 18 de septiembre de 2019
Caso HOLA: 70008
requiera para cumplir con su obligación legal de amparar sus bienes e intereses y por los
que es o llegare a ser responsable. 12. Formar parte del Comité Asesor del respectivo
proceso de selección que se adelante para la contratación de las pólizas de seguro
requeridas por la Entidad. 13. Asesorar al Fondo de Desarrollo Local de Kennedy en la
elaboración del Pliego de Condiciones que se requiera para adelantar el proceso para la
contratación de seguros que requiera durante la vigencia del contrato. 14. Asesorar a la
Entidad en todos los trámites del proceso de selección que adelante para la contratación de
los seguros que requiera para el debido cubrimiento de sus bienes e intereses, incluyendo la
evaluación y análisis de las ofertas que se reciban, asistencia a las audiencias y reuniones
preliminares derivadas del proceso de selección, proyección de respuestas a las
observaciones presentadas por los proponentes, revisión y acompañamiento de la
legalización y perfeccionamiento del contrato con la aseguradora que resulte favorecida. 15.
Verificar que las pólizas expedidas por la aseguradora adjudicataria del proceso de selección
sean emitidas de conformidad con los términos ofrecidos por el proponente y exigidos por la
entidad. 16. Asesorar al Fondo de Desarrollo Local de Kennedy en el desarrollo del contrato
de seguros en todas sus etapas; entre otros, en la solicitud de modificaciones, expedición de
los certificados respectivos, revisión de estos y en general los demás aspectos propios de la
actividad. 17. Elaborar estudios sobre nuevas tarifas y coberturas y presentar informes
semestrales de dichos estudios, discriminando el comportamiento de los diferentes ramos de
seguros que conforman el Programa de Seguros de la Entidad. 18. Presentar al Fondo de
Desarrollo Local de Kennedy, dentro de los treinta (30) días calendario siguientes al inicio de
ejecución del contrato, los manuales de funcionamiento para cada ramo de seguros,
incluyendo específicamente el manejo en caso de reclamaciones. 19. Asesorar a la Entidad
en el cumplimiento del pago oportuno de las primas a su cargo y en favor de la aseguradora,
para evitar que se presenten cancelaciones automáticas por falta de pago de las primas. 20.
Asesorar al Fondo de Desarrollo Local de Kennedy en materia de trámite de reclamaciones,
que comprende entre otros, aspectos tales como análisis de hechos, conveniencia de afectar
o no las pólizas, estudio de amparo/póliza a afectar, trámite oportuno de la reclamación,
demostración de la ocurrencia de la pérdida, nombramiento de ajustadores, valoración de las
pérdidas, obtención de indemnizaciones en las mejores condiciones posibles de tiempo,
modo y cuantía, evaluación de las liquidaciones de las indemnizaciones presentadas por la
asegurador, asesoría respecto de la mejor forma de recibir las indemnizaciones, informar
oportunamente sobre vencimiento de términos para evitar la prescripción de acciones y en
general todas aquellas actividades que la Entidad requiera en materia de siniestros. 21.
Mantener debidamente actualizado y sistematizado el programa de seguros del Fondo de
Desarrollo Local de Kennedy, de manera tal que permita atender oportunamente todos los
requerimientos que éste le formule en aspectos tales como condiciones de las pólizas,
estadísticas, facturación, control de vencimientos, de acuerdo con los ofrecimientos
efectuados en su propuesta. 22. Mantener debidamente sistematizados y permanente
actualizados los siniestros que afecten las diferentes pólizas contratadas por el Fondo de
Desarrollo Local de Kennedy, de manera tal que permita una continua y ágil consulta y
control, en especial que permita todo tipo de estadísticas que requiera la Entidad. 23. Poner
a disposición de la Entidad, en el Programa de Seguros Generales, su infraestructura de
cómputo y sistematización, con el fin de llevar estadísticas, control de vencimientos,
facturación, control de siniestros y demás aspectos relevantes del programa de seguros, así
como resolver y sustentar las consultas que se le formulen. 24. Asesorar en caso de litigios o 
CONTRATO DE INTERMEDIACIÓN DE SEGUROS No. 264 DE 2020 SUSCRITO ENTRE
EL FONDO DE DESARROLLO LOCAL DE KENNEDY Y JARGU S.A. CORREDORES DE
SEGUROS
Página 6 de 11
Código: GCO-GCI-F126
Versión: 04
Vigencia: 18 de septiembre de 2019
Caso HOLA: 70008
conflictos por responsabilidad civil o de cualquier índole, derivados o concernientes al
programa de seguros. 25. Mantenerse actualizado e informar permanentemente al
supervisor del contrato, sobre las normas y demás decisiones de autoridades competentes
en materia de seguros o en cualquier otro asunto relacionado con seguros que sea de
interés para la Entidad. 26. Asesorar al Fondo de Desarrollo Local de Kennedy en el
manejo y control de las pólizas y garantías que presten los contratistas, así como en la
estructuración de los actos administrativos para declarar la ocurrencia del siniestro y en la
realización, trámite y obtención de la indemnización correspondiente. 27. Asesorar a la
Entidad en la mejor forma de llevar los archivos relacionados con los seguros. 28. Presentar
oportunamente los informes que le sean requeridos por el Fondo de Desarrollo Local de
Kennedy en relación con el programa de seguros. 29. Asistir a las reuniones que sean
convocadas por el supervisor del contrato, para revisar el estado de ejecución de este, el
cumplimiento de las obligaciones a cargo del contratista o cualquier aspecto técnico
referente al mismo. 30.Cumplir oportunamente con todos los ofrecimientos que contemple su
propuesta. 31. En general, todos los demás servicios y actividades que emanen
directamente de la naturaleza del contrato de intermediación de seguros. 32. Entregar dentro
de los cinco (5) días hábiles siguientes a la suscripción del Acta de Inicio, la proyección de
los documentos necesarios para adelantar la contratación del programa de seguros 2020-
2021</t>
  </si>
  <si>
    <t>CPS-265-2020</t>
  </si>
  <si>
    <t xml:space="preserve">JESUS HERNANDO ROJAS </t>
  </si>
  <si>
    <t>FDLK-CD-265-2020</t>
  </si>
  <si>
    <t>https://community.secop.gov.co/Public/Tendering/OpportunityDetail/Index?noticeUID=CO1.NTC.1441526&amp;isFromPublicArea=True&amp;isModal=False</t>
  </si>
  <si>
    <t>PRESTAR SERVICIOS PROFESIONALES PARA APOYAR LA GESTIÓN DE LOS ASUNTOS RELACIONADOS CON SEGURIDAD CIUDADANA, CONVIVENCIA Y PREVENCIÓN DE CONFLICTIVIDADES, VIOLENCIAS Y DELITOS EN LA LOCALIDAD, DE CONFORMIDAD CON EL MARCO NORMATIVO APLICABLE EN LA MATERIA</t>
  </si>
  <si>
    <t>1. Asistir a las reuniones del Consejo Local de Seguridad, apoyar el
desarrollo de las mismas 2. Gestionar, y acompañar, en coordinación con las
organizaciones sociales de la localidad y las entidades Distritales, las iniciativas y
sugerencias de la comunidad respecto de los asuntos de seguridad y convivencia
ciudadana. 3. Apoyar el monitoreo constante del comportamiento de la seguridad,
convivencia y percepción de seguridad en los territorios de la localidad. 4. Apoyar la
elaboración, revisión y análisis de las respuestas a requerimientos, quejas, reclamos,
peticiones y demás solicitudes de la comunidad, de los entes de control y vigilancia y
entidades de derecho público y/o privado, que guarden relación con el objeto contractual,
dentro de los plazos, términos y condiciones establecidos por la normatividad vigente.5.
Elaborar informes y documentos en temas relacionados con seguridad, convivencia y
justicia, cuando así lo solicite la Alcaldía Local. 6. Ejecutar las supervisiones que le sean
asignadas relacionadas con seguridad, convivencia y justicia, cumpliendo con los
manuales y normas existentes. 7. Apoyar la formulación de los proyectos de inversión de
la Alcaldía Local relacionados con seguridad y convivencia, de acuerdo a la instrucción
del Alcalde(sa) Local. 8. Apoyar la supervisión e interventoría de contratos o convenios
relacionados con seguridad y convivencia que le sean designados por el Alcalde(sa)
Local, conforme con lo establecido en el Manual de Supervisión e Interventoría de la
Secretaría Distrital de Gobierno. 9. Apoyar la instalación y el desarrollo de los Puestos de
Mando Unificado -PMU, de responsabilidad de la Alcaldía Local, de acuerdo con la
normatividad vigente y las instrucciones que le imparta el (la) Alcalde(sa) Local.10. Asistir
y apoyar, al Alcalde(sa) Local o a quien este designe, en las reuniones de carácter
externo o interno, diligencias, visitas y operativos que se requieran. 11. Asistir a las
reuniones a las que sea citado o designado, para la atención de los asuntos relacionados
con el objeto contractual. 12 . Presentar informe mensual de las actividades realizadas en
cumplimiento de las obligaciones pactadas. 13. Las demás que se le asignen y que
surjan de la naturaleza del Contrato 14. Cumplir sus actividades y obligaciones de forma
presencial y/o con trabajo desde casa, durante todo el tiempo que dure la Emergencia
Sanitaria y/o el estado de Calamidad Publica en el Distrito Capital, conforme los 
CONTRATO DE PRESTACIÓN DE SERVICIOS PROFESIONALES No. 265 DE 2020
SUSCRITO ENTRE EL FONDO DE DESARROLLO LOCAL DE KENNEDY Y JESUS
HERNANDO ROJAS ROMERO
Página 3 de 7
Código: GCO-GCI-F126
Versión: 04
Vigencia: 18 de septiembre de 2019
Caso HOLA: 70008
lineamientos dados por el supervisor y tomando las medidas de protección que hubiere
lugar</t>
  </si>
  <si>
    <t>JURIDICA</t>
  </si>
  <si>
    <t>CPS-266-2020</t>
  </si>
  <si>
    <t>FDLK-CD-266-2020</t>
  </si>
  <si>
    <t>https://community.secop.gov.co/Public/Tendering/OpportunityDetail/Index?noticeUID=CO1.NTC.1447000&amp;isFromPublicArea=True&amp;isModal=False</t>
  </si>
  <si>
    <t>PRESTACIÓN DE SERVICIOS PROFESIONALES APOYANDO AL(A) ALCALDE(SA) LOCAL EN EL FORTALECIMIENTO E INCLUSIÓN DE LAS COMUNIDADES NEGRAS, AFROCOLOMBIANAS Y PALEQUERAS EN EL MARCO DE LA POLÍTICA PÚBLICA DISTRITAL AFRODESCENDIENTES Y LOS ESPACIOS DE PARTICIPACIÓN</t>
  </si>
  <si>
    <t>1. Articular con los enlaces de la Subdirección de Asuntos Étnicos la realización de un
diagnóstico que evidencie las situaciones de las comunidades negras,
afrodescendiente y palenqueras de la localidad y articular el desarrollo e acciones
para mitigar sus necesidades. 2. Apoyar el fortalecimiento de los espacios de
participación, diálogo, concertación e interlocución de las comunidades Negras,
Afrocolombianas y Palenqueras. 3. Gestionar programas y proyectos en el Fondo de
Desarrollo Local que conlleven a la materialización de la Política Pública Afro 4.
Prestar el apoyo para atender los requerimientos verbales y escritos que presenten la
comunidad negra, afrocolombiana y palenquera residentes en el distrito capital en el
ámbito local. 5. Realizar el seguimiento en la materialización de los proyectos,
programas y actividades que se desarrollen en beneficio de la comunidad negra,
afrodescendiente y palenquera residente en la localidad 6. Las demás que sean
inherentes al objeto contractual, que se encuentren en la normatividad vigente o que
sean solicitadas por el supervisor del contrato. 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</si>
  <si>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CPS-267-2020</t>
  </si>
  <si>
    <t>FDLK-CD-267-2020</t>
  </si>
  <si>
    <t>https://community.secop.gov.co/Public/Tendering/OpportunityDetail/Index?noticeUID=CO1.NTC.1450015&amp;isFromPublicArea=True&amp;isModal=False</t>
  </si>
  <si>
    <t>PRESTACIÓN DE SERVICIOS PROFESIONALES A LA ALCALDÍA LOCAL DE KENNEDY APOYANDO AL DESPACHO DEL ALCALDE LOCAL EN LO RELACIONADO CON LOS PROCESOS, PROYECTOS, PROGRAMAS O PLANES Y ACCIONES DE PARTICIPACIÓN LOCAL</t>
  </si>
  <si>
    <t xml:space="preserve">1. Articular con las diferentes entidades del distrito la solución a
problemáticas sociales que aquejan a la comunidad. 2. Articular con Policía, Bomberos,
Ejército las intervenciones de control y vigilancia de la localidad. 3. Apoyar la coordinación
del equipo anti aglomeración que actúa en calle para sensibilización y pedagogía a la
comunidad 4. Apoyar la coordinación con las diferentes entidades para facilitar la
prestación de los servicios de cada una de acuerdo con la misionalidad. 5. Dar respuesta
a las solicitudes de quejas que allegan redes sociales o por solicitud de los ciudadanos. 6.
Socializar los procesos de gobernabilidad en la localidad con la participación ciudadana.
7. Atender las solicitudes por parte de la comunidad que ameritan mesas
interinstitucionales para la solución de las diferentes problemáticas. 8. Apoyar la
Coordinación Interinstitucional para la reactivación económica de la localidad. 9. Guardar
estricta reserva y confidencialidad sobre los asuntos y documentos que conozca en
desarrollo de sus funciones. 10. Presentar los informes mensuales de seguimiento al
cumplimiento de sus actividades contractuales. 11. Presentar informe final de la ejecución
del contrato. 12. Las demás que sean inherentes a la naturaleza del objeto contractual.
13.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 </t>
  </si>
  <si>
    <t>CPS-268-2020</t>
  </si>
  <si>
    <t>JASBLEIDY JOANNA GOMEZ</t>
  </si>
  <si>
    <t>FDLK-CD-268-2020</t>
  </si>
  <si>
    <t>https://community.secop.gov.co/Public/Tendering/OpportunityDetail/Index?noticeUID=CO1.NTC.1451803&amp;isFromPublicArea=True&amp;isModal=False</t>
  </si>
  <si>
    <t>1. Organizar, programar y
ejecutar actividades de asistencia administrativa, apoyando los procedimientos a cargo del
almacén del Área de Gestión del Desarrollo Local en los distintos grupos para el cumplimiento y
desarrollo de los procesos, planes y programas, de acuerdo a las tareas específicas atribuibles
a sus funciones, relacionadas con el cumplimiento y desarrollo de los procesos, planes y
programas a ejecutar por parte de la Alcaldía Local de Kennedy, lo anterior, en ejecución del Plan
de Desarrollo. 2. Atender al personal de planta y contratistas de todas dependencias, para el
suministro de elementos de papelería, útiles de escritorio e insumos para impresión
conforme a las actividades necesarias y relacionadas con el cargo. 3. Organizar, programar
y entregar los elementos devolutivos a los funcionarios de cada una de las dependencias de la
Alcaldía Local de Kennedy, previo requerimiento según formato establecido para ello, dentro de
las fechas establecidas. 4.Fotocopiar y escanear los documentos del almacén de acuerdo a
las directrices de Secretaria de Gobierno y suministrar información sobre los documentos y
tramites que lleguen al almacén para su trámite correspondiente. 5. Entregar el archivo físico de
Gestión del almacén, organizado, legajado, foliado, de acuerdo a la gestión documental
correspondiente al Almacén de la Alcaldía Local de Kennedy. 6. Mantener actualizado el
inventario y tarjeta individual de inventario de bienes en servicio de la entidad. 7. Realizar las
visitas de verificación a los comodatos suscritos por el Fondo de Desarrollo o Alcaldía Local. 8.
Mantener actualizadas las novedades sobre los comodatos suscritos por el Fondo de Desarrollo
Local y/o Alcaldía Local. 9. Llevar el registro de los controles que se requieren para la asignación
de la correspondencia de entrada al despacho a todas las dependencias de la Alcaldía Local. 10.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11. Apoyar la implementación y
ejecución de la política ambiental a los programas de uso eficiente del agua y engería, gestión
integral de residuos, consumo sostenible y de implementación de prácticas sostenibles en la
Alcaldía Local de Kennedy. 12.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13.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14. Dar respuesta oportuna al
100% de las diferentes quejas, peticiones, reclamos, derechos de petición y solicitudes de
información que sean designadas, realizadas por entes los de control, entidades públicas y de la
comunidad, dentro de los términos señalados legalmente y llevara el respectivo seguimiento
hasta recibir el acuse de recibido, lo anterior teniendo en cuenta que la responsabilidad del
contratista finaliza una vez se encuentre cargado el documento con acuse de recibido en el 
CONTRATO DE PRESTACIÓN DE SERVICIOS DE APOYO A LA GESTIÓN No. 268 DE
2020 SUSCRITO ENTRE EL FONDO DE DESARROLLO LOCAL DE KENNEDY Y
JASBLEIDY JOANNA GOMEZ ALARCON.
Página 3 de 7
Código: GCO-GCI-F126
Versión: 04
Vigencia: 18 de septiembre de 2019
Caso HOLA: 70008
aplicativo de gestión documental.15. Prestar apoyo a las actividades de la Alcaldía Local de
Kennedy en los planes de contingencia en las áreas que se requiera según la designación del
Alcalde Local. 16.Todo lo demás que se derive de la naturaleza del Contrato y se requieran por el
Fondo de Desarrollo Local de Kennedy.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</si>
  <si>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ALMACEN</t>
  </si>
  <si>
    <t>CPS-269-2020</t>
  </si>
  <si>
    <t>CESAR EDUARDO ARANGO TORRES</t>
  </si>
  <si>
    <t>FDLK-CD-269-2020</t>
  </si>
  <si>
    <t>https://community.secop.gov.co/Public/Tendering/OpportunityDetail/Index?noticeUID=CO1.NTC.1451858&amp;isFromPublicArea=True&amp;isModal=False</t>
  </si>
  <si>
    <t>1.Organizar, programar y ejecutar actividades de asistencia administrativa,
apoyando los procedimientos a cargo del almacén del Área de Gestión del Desarrollo Local en los
distintos grupos para el cumplimiento y desarrollo de los procesos, planes y programas, de
acuerdo a las tareas específicas atribuibles a sus funciones, relacionadas con el cumplimiento y
desarrollo de los procesos, planes y programas a ejecutar por parte de la Alcaldía Local de
Kennedy, lo anterior, en ejecución del Plan de Desarrollo. 2. Atender al personal de planta y
contratistas de todas dependencias, para el suministro de elementos de papelería, útiles de
escritorio e insumos para impresión conforme a las actividades necesarias y relacionadas
con el cargo. 3. Organizar, programar y entregar los elementos devolutivos a los funcionarios
de cada una de las dependencias de la Alcaldía Local de Kennedy, previo requerimiento según
formato establecido para ello, dentro de las fechas establecidas. 4.Fotocopiar y escanear los
documentos del almacén de acuerdo a las directrices de Secretaria de Gobierno y suministrar
información sobre los documentos y tramites que lleguen al almacén para su trámite
correspondiente. 5. Entregar el archivo físico de Gestión del almacén, organizado, legajado,
foliado, de acuerdo a la gestión documental correspondiente al Almacén de la Alcaldía Local de
Kennedy. 6. Mantener actualizado el inventario y tarjeta individual de inventario de bienes en
servicio de la entidad. 7. Realizar las visitas de verificación a los comodatos suscritos por el
Fondo de Desarrollo o Alcaldía Local. 8. Mantener actualizadas las novedades sobre los
comodatos suscritos por el Fondo de Desarrollo Local y/o Alcaldía Local. 9. Llevar el registro de
los controles que se requieren para la asignación de la correspondencia de entrada al despacho a
todas las dependencias de la Alcaldía Local. 10. Participar en cada una de las actividades que el
Sistema Integrado de Gestión SIG desarrolle, para lo cual deberá entregar al supervisor del
contrato en su informe ejecutivo de actividades el reporte de la actividad (es) en las que
participo en el período correspondiente según los lineamientos establecidos y realizar la
respectiva aplicación. 11. Apoyar la implementación y ejecución de la política ambiental a los
programas de uso eficiente del agua y engería, gestión integral de residuos, consumo sostenible y
de implementación de prácticas sostenibles en la Alcaldía Local de Kennedy. 12. Garantizar la
guarda, custodia y buen uso de los elementos de la entidad que le sean entregados, para la
efectiva realización de su objeto contractual, en caso de que se genere pérdida o deterioro
injustificado el supervisor deberá realizar el procedimiento que corresponda para que se
garantice el reintegro de los mismos. 13. Mantener activos y al día (sin trámites pendientes)
los aplicativos TICs de acuerdo con el objeto contractual (Orfeo, correo institucional, SIG, SI
CAPITAL, Intranet, entre otros) junto con el inventario físico que le sea asignado por el almacén
del Área de Gestión del Desarrollo Local (lo anterior implica que una vez suscriba acta de inicio,
el contratista deberá aperturar dichos aplicativos y deberá mantenerlos activos y al día durante
todo el término de ejecución del contrato. Igualmente, con la suscripción del acta de inicio, deberá
dirigirse al almacén del área de gestión del desarrollo local para la asignación del inventario físico
del que será responsable). 14. Dar respuesta oportuna al 100% de las diferentes quejas,
peticiones, reclamos, derechos de petición y solicitudes de información que sean designadas,
realizadas por entes los de control, entidades públicas y de la comunidad, dentro de los términos
señalados legalmente y llevara el respectivo seguimiento hasta recibir el acuse de recibido, lo
anterior teniendo en cuenta que la responsabilidad del contratista finaliza una vez se encuentre
cargado el documento con acuse de recibido en el aplicativo de gestión documental.15. Prestar 
CONTRATO DE PRESTACIÓN DE SERVICIOS DE APOYO A LA GESTIÓN No. 269 DE
2020 SUSCRITO ENTRE EL FONDO DE DESARROLLO LOCAL DE KENNEDY Y CESAR
EDUARDO ARANGO TORRES.
Página 3 de 7
Código: GCO-GCI-F126
Versión: 04
Vigencia: 18 de septiembre de 2019
Caso HOLA: 70008
apoyo a las actividades de la Alcaldía Local de Kennedy en los planes de contingencia en las
áreas que se requiera según la designación del Alcalde Local. 16.Todo lo demás que se derive
de la naturaleza del Contrato y se requieran por el Fondo de Desarrollo Local de Kennedy. 17.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</si>
  <si>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CPS-270-2020</t>
  </si>
  <si>
    <t>FDLK-CD-270-2020</t>
  </si>
  <si>
    <t>https://community.secop.gov.co/Public/Tendering/OpportunityDetail/Index?noticeUID=CO1.NTC.1460484&amp;isFromPublicArea=True&amp;isModal=False</t>
  </si>
  <si>
    <t>1. Ejercer la conducción de
cualquier vehículo del parque automotor del Fondo de Desarrollo Local de
conformidad con la necesidad que así determine el supervisor y/o apoyo a la
supervisión. 2. Velar por el buen manejo y correcta conducción del automotor
asignado. 3. Avisar oportunamente al Jefe de Almacén o al Supervisor y/o Apoyo al
Supervisión, respecto al estado general del vehículo, especialmente en lo relacionado
con la programación de los mantenimientos preventivos y correctivos. 4. Realizar el
transporte del personal, bienes, materiales o demás que la Alcaldía Local y/o Fondo
de Desarrollo Local en el cumplimiento de los fines y cometidos, para el
fortalecimiento institucional local, enmarcado en el Plan de Desarrollo Local 2017
2020 5. Mantener en óptimas condiciones y velar por el buen estado del vehículo
asignado. 6. Llevar los vehículos que se le asignen para conducir, al mantenimiento
preventivo y correctivo, al sitio indicado por el supervisor y/o apoyo a la supervisión
del contrato 7. Llevar el control diario, semanal y mensual del gasto de combustible y
kilometraje del vehículo asignado, con el fin de efectuar un control y seguimiento de
los recursos públicos invertidos. 8. Responder por los elementos que se encuentran
en el inventario del vehículo que se le asigne y devolverlos en buen estado, salvo el
deterioro normal por el uso. 9. Realizar las actividades pertinentes para la operación
de maquinaria amarilla de propiedad del Fondo de Desarrollo Local de Kennedy, con
la necesidad que así determine el supervisor y/o apoyo a la supervisión 10. El/La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11. Las demás que sean inherentes al
objeto contractual, que se encuentren en la normatividad vigente o que sean
solicitadas por el supervisor del contrato. 12. Cumplir sus actividades y obligaciones
de forma presencial y/o con trabajo desde casa, durante todo el tiempo que dure la
CONTRATO DE PRESTACIÓN DE SERVICIOS DE APOYO A LA GESTIÓN No. 270 DE
2020 SUSCRITO ENTRE EL FONDO DE DESARROLLO LOCAL DE KENNEDY Y
JEISON ENRIQUE MORA VARGAS.
Página 3 de 7
Código: GCO-GCI-F126
Versión: 04
Vigencia: 18 de septiembre de 2019
Caso HOLA: 70008
Emergencia Sanitaria y/o el estado de Calamidad Publica en el Distrito Capital,
conforme los lineamientos dados por el supervisor y tomando las medidas de
protección que hubiere lugar</t>
  </si>
  <si>
    <t>CPS-271-2020</t>
  </si>
  <si>
    <t xml:space="preserve">LUZ KARIME LOPEZ RODRIGUEZ  </t>
  </si>
  <si>
    <t>FDLK-CD-271-2020</t>
  </si>
  <si>
    <t>https://community.secop.gov.co/Public/Tendering/OpportunityDetail/Index?noticeUID=CO1.NTC.1461680&amp;isFromPublicArea=True&amp;isModal=False</t>
  </si>
  <si>
    <t>PRESTAR SUS SERVICIOS PROFESIONALES PARA APOYAR A LA ALCALDÍA LOCAL DE KENNEDY LLEVANDO A CABO LAS ACCIONES PERTINENTES PARA LA ARTICULACION Y FORTALECIMIENTO DE LAS INSTANCIAS Y ORGANIZACIONES DE VÍCTIMAS, DEFENSORAS DE DERECHOS DE LAS VÍCTIMAS, PAZ Y RECONCILIACIÓN PRESENTES EN LA LOCALIDAD Y APOYAR LA SUPERVISIÓN DE LAS ACTIVIDADES ADELANTADAS EN EL MARCO DEL PROYECTO 1381 KENNEDY MEJOR PARA LAS VÍCTIMAS, LA PAZ Y LA RECONCILIACIÓN</t>
  </si>
  <si>
    <t>1. Participar en las
reuniones y movilización de acciones que sea del alcance de Alcaldía Local en las
instancias y organizaciones de víctimas, defensoras de derechos de las víctimas, paz y
reconciliación, entre ellas la Mesa local de Víctimas, Comité Local de Derechos
Humanos, Comité de Justicia Transicional. 2. Consolidar un instrumento donde se
indique normatividad de constitución de las instancias locales en materia de derechos
de las víctimas, paz y reconciliación, estado actual de cada instancia y planes de
trabajo de cada instancia. 3. Consolidar una base de datos y directorio institucional y
de organizaciones de víctimas, defensoras de derechos de las víctimas, defensoras de
derechos humanos, paz y reconciliación que se encuentren en la localidad. 4..
Participar en los encuentros ciudadanos y el proceso de formulación del Plan local de
Desarrollo 2020- 2024. 5. Apoyar la supervisión de contratos y convenios que se
deleguen.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</si>
  <si>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DDHH</t>
  </si>
  <si>
    <t>CPS-272-2020</t>
  </si>
  <si>
    <t>EDILBERTO RODRIGUEZ GARZON</t>
  </si>
  <si>
    <t>FDLK-CD-272-2020</t>
  </si>
  <si>
    <t>https://community.secop.gov.co/Public/Tendering/OpportunityDetail/Index?noticeUID=CO1.NTC.1463252&amp;isFromPublicArea=True&amp;isModal=False</t>
  </si>
  <si>
    <t xml:space="preserve">	PRESTAR SUS SERVICIOS PROFESIONALES A LA ALCALDÍA LOCAL DE KENNEDY APOYANDO LOS PROCESOS, PROYECTOS Y PROGRAMAS DE PARTICIPACIÓN LOCAL</t>
  </si>
  <si>
    <t xml:space="preserve"> 1.
Desarrollar procesos de comunicación asertiva y eficaz con los distintos espacios de
participación, permitiendo el agenciamiento y desarrollo de las agendas públicas que
maneje el despacho, de acuerdo a las necesidades emanadas por el Alcalde Local 2.
Apoyar al Área de Gestión para el Desarrollo Local en la formulación, seguimiento y
control de los componentes del proyecto 1371 Fortalecimiento de la Participación. 3.
Apoyar al despacho del Alcalde Local, en el manejo y asistencia a los espacios
institucionales locales, distritales y nacionales acorde a las necesidades del FDLK. 4.
Ejecutar el apoyo a la supervisión que le sea designada por el Alcalde Local de
conformidad con el art. 83 de la Ley 1474 de 2011, y demás normatividad existente. 5.
Elaborar, consolidar y/o analizar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 8. Cumplir sus actividades y obligaciones de forma presencial y/o con trabajo
desde casa, durante todo el tiempo que dure la Emergencia Sanitaria y/o el estado de 
CONTRATO DE PRESTACIÓN DE SERVICIOS PROFESIONALES No. 272 DE 2020
SUSCRITO ENTRE EL FONDO DE DESARROLLO LOCAL DE KENNEDY Y EDILBERTO
RODRIGUEZ GARZÓN
Página 3 de 8
Código: GCO-GCI-F126
Versión: 04
Vigencia: 18 de septiembre de 2019
Caso HOLA: 70008
Calamidad Publica en el Distrito Capital, conforme los lineamientos dados por el
supervisor y tomando las medidas de protección que hubiere lugar</t>
  </si>
  <si>
    <t>CPS-273-2020</t>
  </si>
  <si>
    <t>DIANA PATRICIA DIAZ GARCIA</t>
  </si>
  <si>
    <t>FDLK-CD-273-2020</t>
  </si>
  <si>
    <t>https://community.secop.gov.co/Public/Tendering/OpportunityDetail/Index?noticeUID=CO1.NTC.1463255&amp;isFromPublicArea=True&amp;isModal=False</t>
  </si>
  <si>
    <t>1.
Desarrollar procesos de comunicación asertiva y eficaz con los distintos espacios de
participación, permitiendo el agenciamiento y desarrollo de las agendas públicas que
maneje el despacho, de acuerdo a las necesidades emanadas por el Alcalde Local 2.
Apoyar al Área de Gestión para el Desarrollo Local en la formulación, seguimiento y
control de los componentes del proyecto 1371 Fortalecimiento de la Participación. 3.
Apoyar al despacho del Alcalde Local, en el manejo y asistencia a los espacios
institucionales locales, distritales y nacionales acorde a las necesidades del FDLK. 4.
Ejecutar el apoyo a la supervisión que le sea designada por el Alcalde Local de
conformidad con el art. 83 de la Ley 1474 de 2011, y demás normatividad existente. 5.
Elaborar, consolidar y/o analizar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6.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7. Las demás que sean inherentes al objeto contractual,
que se encuentren en la normatividad vigente o que sean solicitadas por el supervisor del
contrato. 8. Cumplir sus actividades y obligaciones de forma presencial y/o con trabajo
desde casa, durante todo el tiempo que dure la Emergencia Sanitaria y/o el estado de 
CONTRATO DE PRESTACIÓN DE SERVICIOS PROFESIONALES No. 273 DE 2020
SUSCRITO ENTRE EL FONDO DE DESARROLLO LOCAL DE KENNEDY Y DIANA
PATRICIA DIAZ GARCIA
Página 3 de 8
Código: GCO-GCI-F126
Versión: 04
Vigencia: 18 de septiembre de 2019
Caso HOLA: 70008
Calamidad Publica en el Distrito Capital, conforme los lineamientos dados por el
supervisor y tomando las medidas de protección que hubiere lugar</t>
  </si>
  <si>
    <t>CPS-274-2020</t>
  </si>
  <si>
    <t>NASLY NAYELY CRUZ CHAVARRO</t>
  </si>
  <si>
    <t>FDLK-CD-274-2020</t>
  </si>
  <si>
    <t>https://community.secop.gov.co/Public/Tendering/OpportunityDetail/Index?noticeUID=CO1.NTC.1465106&amp;isFromPublicArea=True&amp;isModal=False</t>
  </si>
  <si>
    <t xml:space="preserve">	PRESTAR SUS SERVICIOS PROFESIONALES PARA APOYAR A LA ALCALDÍA LOCAL DE KENNEDY LLEVANDO A CABO LAS ACCIONES PERTINENTES PARA LA ARTICULACION Y FORTALECIMIENTO DE LAS INSTANCIAS Y ORGANIZACIONES DE VÍCTIMAS, DEFENSORAS DE DERECHOS DE LAS VÍCTIMAS, PAZ Y RECONCILIACIÓN PRESENTES EN LA LOCALIDAD Y APOYAR LA SUPERVISIÓN DE LAS ACTIVIDADES ADELANTADAS EN EL MARCO DEL PROYECTO 1381 KENNEDY MEJOR PARA LAS VÍCTIMAS, LA PAZ Y LA RECONCILIACIÓN</t>
  </si>
  <si>
    <t>1. Participar en las
reuniones y movilización de acciones que sea del alcance de Alcaldía Local en las
instancias y organizaciones de víctimas, defensoras de derechos de las víctimas, paz y
reconciliación, entre ellas la Mesa local de Víctimas, Comité Local de Derechos
Humanos, Comité de Justicia Transicional. 2. Consolidar un instrumento donde se
indique normatividad de constitución de las instancias locales en materia de derechos
de las víctimas, paz y reconciliación, estado actual de cada instancia y planes de
trabajo de cada instancia. 3. Consolidar una base de datos y directorio institucional y
de organizaciones de víctimas, defensoras de derechos de las víctimas, defensoras de
derechos humanos, paz y reconciliación que se encuentren en la localidad. 4..
Participar en los encuentros ciudadanos y el proceso de formulación del Plan local de
Desarrollo 2020- 2024. 5. Apoyar la supervisión de contratos y convenios que se
deleguen. 6.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</si>
  <si>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CPS-276-2020</t>
  </si>
  <si>
    <t>JULIO ANDRES ARAGON</t>
  </si>
  <si>
    <t>FDLK-CD-276-2020</t>
  </si>
  <si>
    <t>https://community.secop.gov.co/Public/Tendering/OpportunityDetail/Index?noticeUID=CO1.NTC.1466233&amp;isFromPublicArea=True&amp;isModal=False</t>
  </si>
  <si>
    <t>PRESTAR SUS SERVICIOS PROFESIONALES A LA ALCALDÍA LOCAL DE KENNEDY APOYANDO LAS ETAPAS PRECONTRACTUAL, CONTRACTUAL Y POSCONTRACTUAL DEL PROYECTO DE INFRAESTRUCTURA Y ESPACIO PÚBLICO TENDIENTE A GARANTIZAR EL CUMPLIMIENTO DEL PLAN DE DESARROLLO LOCAL</t>
  </si>
  <si>
    <t>1. Apoyar el proceso de identificación y verificación técnica para la
selección y priorización de los componentes del área de infraestructura que se
adelantan por parte del Fondo de Desarrollo Local de Kennedy. 2. Apoyar al Área de
Gestión para el Desarrollo Local en la formulación, seguimiento y control de los
componentes de los proyectos de infraestructura tendientes a garantizar el
cumplimiento del Plan de Desarrollo Local de Kennedy. 3. Apoyar al Área de Gestión
de Desarrollo Local en la elaboración de estructuras de costos, análisis del sector y
evaluación técnica de los proyectos de infraestructura, de conformidad con la normativa
vigente de los proyectos y contratos y/o convenios que adelante el FDLK. 4 . Apoyar al
despacho del Alcalde Local, en el manejo y asistencia a los espacios institucionales
locales, distritales y nacionales acorde a las necesidades del FDLK. 5. Ejecutar el
apoyo a la supervisión que le sea designada por el Alcalde Local de conformidad con el
art. 83 de la Ley 1474 de 2011, y demás normatividad existente. 6. Elaborar, consolidar
y/o analizar las respuestas de la información o documentación solicitada por los entes
de control, rama judicial, entidades públicas y/o privadas y comunidad en general que
van para la firma del Alcalde local, información que debe ser veraz y debe concordar
con la realidad jurídica y técnica que reposa en las dependencias del FDLK y Alcaldía
local de Kennedy, de conformidad con la normatividad existente para la materia y
dentro de los plazos, términos y condiciones establecidos por la misma. 7. El contratista
deberá participar en cada una de las actividades que el Sistema Integrado de Gestión
SIG desarrolle, para lo cual deberá entregar al supervisor y/o apoyo a la supervisión del
contrato en su informe de actividades el reporte de la (s) actividad (es) en las que
participó en el período correspondiente según los lineamientos establecidos y realizar
la respectiva aplicación. 8. Las demás que sean inherentes al objeto contractual, que
se encuentren en la normatividad vigente o que sean solicitadas por el supervisor del
contrato. 9. Cumplir sus actividades y obligaciones de forma presencial y/o con trabajo
desde casa, durante todo el tiempo que dure la Emergencia Sanitaria y/o el estado de
Calamidad Publica en el Distrito Capital, conforme los lineamientos dados por el
supervisor y tomando las medidas de protección que hubiere lugar.</t>
  </si>
  <si>
    <t>CONTRATACIÓN VIGENCIA 2020 - ALCALDIA LOCAL DE KENNEDY</t>
  </si>
  <si>
    <t>VIGENTES AL 29 DE SEPTIEMBRE DE 2020</t>
  </si>
  <si>
    <t>SDD</t>
  </si>
  <si>
    <t>CESIÓN</t>
  </si>
  <si>
    <t>CASA DEL CONSUMIDOR</t>
  </si>
  <si>
    <t>CONTABILIDAD</t>
  </si>
  <si>
    <t>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</si>
</sst>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b/>
      <sz val="9"/>
      <color theme="1"/>
      <name val="Calibri"/>
      <family val="2"/>
      <scheme val="minor"/>
    </font>
    <font>
      <sz val="8"/>
      <color theme="1"/>
      <name val="Calibri"/>
      <family val="2"/>
      <scheme val="minor"/>
    </font>
    <font>
      <sz val="8"/>
      <color theme="1"/>
      <name val="Arial"/>
      <family val="2"/>
    </font>
    <font>
      <b/>
      <sz val="14"/>
      <color theme="1"/>
      <name val="Calibri"/>
      <family val="2"/>
      <scheme val="minor"/>
    </font>
    <font>
      <b/>
      <sz val="8"/>
      <color theme="1"/>
      <name val="Calibri"/>
      <family val="2"/>
    </font>
    <font>
      <b/>
      <sz val="8"/>
      <color rgb="FF000000"/>
      <name val="Calibri"/>
      <family val="2"/>
    </font>
    <font>
      <b/>
      <sz val="8"/>
      <color rgb="FF000000"/>
      <name val="Calibri"/>
      <family val="2"/>
      <scheme val="minor"/>
    </font>
    <font>
      <sz val="8"/>
      <color theme="1"/>
      <name val="Calibri"/>
      <family val="2"/>
    </font>
    <font>
      <sz val="8"/>
      <name val="Calibri"/>
      <family val="2"/>
      <scheme val="minor"/>
    </font>
    <font>
      <u/>
      <sz val="8"/>
      <color theme="10"/>
      <name val="Calibri"/>
      <family val="2"/>
      <scheme val="minor"/>
    </font>
    <font>
      <sz val="8"/>
      <color rgb="FF000000"/>
      <name val="Calibri"/>
      <family val="2"/>
      <scheme val="minor"/>
    </font>
    <font>
      <b/>
      <sz val="8"/>
      <color theme="1"/>
      <name val="Calibri"/>
      <family val="2"/>
      <scheme val="minor"/>
    </font>
    <font>
      <b/>
      <sz val="16"/>
      <color rgb="FF000000"/>
      <name val="Calibri"/>
      <family val="2"/>
      <scheme val="minor"/>
    </font>
  </fonts>
  <fills count="9">
    <fill>
      <patternFill patternType="none"/>
    </fill>
    <fill>
      <patternFill patternType="gray125"/>
    </fill>
    <fill>
      <patternFill patternType="solid">
        <fgColor theme="2"/>
        <bgColor indexed="64"/>
      </patternFill>
    </fill>
    <fill>
      <patternFill patternType="solid">
        <fgColor theme="9"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29">
    <xf numFmtId="0" fontId="0" fillId="0" borderId="0" xfId="0"/>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xf>
    <xf numFmtId="9" fontId="4" fillId="0" borderId="0" xfId="2"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xf numFmtId="3" fontId="4" fillId="0" borderId="0" xfId="0" applyNumberFormat="1" applyFont="1" applyAlignment="1">
      <alignment horizontal="center"/>
    </xf>
    <xf numFmtId="0" fontId="4" fillId="0" borderId="0" xfId="0" applyFont="1" applyAlignment="1">
      <alignment vertical="center"/>
    </xf>
    <xf numFmtId="0" fontId="4" fillId="0" borderId="0" xfId="0" applyFont="1" applyAlignment="1">
      <alignment horizontal="left"/>
    </xf>
    <xf numFmtId="3" fontId="4" fillId="0" borderId="0" xfId="0" applyNumberFormat="1" applyFont="1" applyAlignment="1">
      <alignment horizontal="center" vertical="center"/>
    </xf>
    <xf numFmtId="0" fontId="4" fillId="0" borderId="0" xfId="0" applyFont="1" applyAlignment="1">
      <alignment horizontal="left" wrapText="1"/>
    </xf>
    <xf numFmtId="4" fontId="5" fillId="0" borderId="0" xfId="0" applyNumberFormat="1" applyFont="1" applyAlignment="1">
      <alignment horizontal="center" vertical="center"/>
    </xf>
    <xf numFmtId="0" fontId="4" fillId="0" borderId="0" xfId="0" applyFont="1" applyAlignment="1">
      <alignment horizontal="center" wrapText="1"/>
    </xf>
    <xf numFmtId="0" fontId="8" fillId="7" borderId="1" xfId="0" applyFont="1" applyFill="1" applyBorder="1" applyAlignment="1">
      <alignment horizontal="center" vertical="center" wrapText="1"/>
    </xf>
    <xf numFmtId="9" fontId="8" fillId="7" borderId="7" xfId="2" applyFont="1" applyFill="1" applyBorder="1" applyAlignment="1">
      <alignment horizontal="center" vertical="center" wrapText="1"/>
    </xf>
    <xf numFmtId="0" fontId="8" fillId="7" borderId="7" xfId="0"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3" borderId="1" xfId="0" applyFont="1" applyFill="1" applyBorder="1" applyAlignment="1">
      <alignment horizontal="center" vertical="center" wrapText="1"/>
    </xf>
    <xf numFmtId="4" fontId="7" fillId="3" borderId="8"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1" fontId="8" fillId="4" borderId="1"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8" fillId="5" borderId="5"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5" xfId="0"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14" fontId="7" fillId="7" borderId="1" xfId="0" applyNumberFormat="1" applyFont="1" applyFill="1" applyBorder="1" applyAlignment="1">
      <alignment horizontal="center" vertical="center" wrapText="1"/>
    </xf>
    <xf numFmtId="14" fontId="7" fillId="7" borderId="4" xfId="0" applyNumberFormat="1" applyFont="1" applyFill="1" applyBorder="1" applyAlignment="1">
      <alignment horizontal="center" vertical="center" wrapText="1"/>
    </xf>
    <xf numFmtId="0" fontId="7" fillId="7" borderId="3" xfId="0" applyFont="1" applyFill="1" applyBorder="1" applyAlignment="1">
      <alignment horizontal="center" vertical="center" wrapText="1"/>
    </xf>
    <xf numFmtId="0" fontId="10" fillId="0" borderId="0" xfId="0" applyFont="1" applyAlignment="1">
      <alignment horizontal="center" wrapText="1"/>
    </xf>
    <xf numFmtId="0" fontId="11" fillId="0" borderId="2" xfId="0" applyFont="1" applyBorder="1" applyAlignment="1">
      <alignment horizontal="center" wrapText="1"/>
    </xf>
    <xf numFmtId="0" fontId="4" fillId="0" borderId="9" xfId="0" applyFont="1" applyBorder="1" applyAlignment="1">
      <alignment horizontal="center"/>
    </xf>
    <xf numFmtId="9" fontId="4" fillId="0" borderId="9" xfId="2" applyFont="1" applyBorder="1" applyAlignment="1">
      <alignment horizontal="center"/>
    </xf>
    <xf numFmtId="0" fontId="4" fillId="0" borderId="2" xfId="0" applyFont="1" applyBorder="1" applyAlignment="1">
      <alignment horizontal="center"/>
    </xf>
    <xf numFmtId="0" fontId="12" fillId="0" borderId="2" xfId="3" applyFont="1" applyFill="1" applyBorder="1" applyAlignment="1"/>
    <xf numFmtId="3" fontId="11" fillId="0" borderId="2" xfId="1" applyNumberFormat="1" applyFont="1" applyFill="1" applyBorder="1" applyAlignment="1">
      <alignment horizontal="center"/>
    </xf>
    <xf numFmtId="14" fontId="11" fillId="0" borderId="2" xfId="1" applyNumberFormat="1" applyFont="1" applyFill="1" applyBorder="1" applyAlignment="1">
      <alignment horizontal="center"/>
    </xf>
    <xf numFmtId="0" fontId="11" fillId="0" borderId="0" xfId="0" applyFont="1" applyAlignment="1">
      <alignment vertical="center"/>
    </xf>
    <xf numFmtId="42" fontId="11" fillId="0" borderId="2" xfId="1" applyFont="1" applyFill="1" applyBorder="1" applyAlignment="1">
      <alignment horizontal="center" wrapText="1"/>
    </xf>
    <xf numFmtId="3" fontId="11" fillId="0" borderId="2" xfId="1" applyNumberFormat="1" applyFont="1" applyFill="1" applyBorder="1" applyAlignment="1">
      <alignment horizontal="center" wrapText="1"/>
    </xf>
    <xf numFmtId="0" fontId="4" fillId="8" borderId="2" xfId="0" applyFont="1" applyFill="1" applyBorder="1" applyAlignment="1">
      <alignment horizontal="center"/>
    </xf>
    <xf numFmtId="0" fontId="12" fillId="0" borderId="2" xfId="4" applyFont="1" applyFill="1" applyBorder="1" applyAlignment="1"/>
    <xf numFmtId="0" fontId="4" fillId="0" borderId="15" xfId="0" applyFont="1" applyBorder="1" applyAlignment="1">
      <alignment horizontal="center"/>
    </xf>
    <xf numFmtId="0" fontId="4" fillId="0" borderId="16" xfId="0" applyFont="1" applyBorder="1" applyAlignment="1">
      <alignment horizontal="center"/>
    </xf>
    <xf numFmtId="0" fontId="4" fillId="0" borderId="2" xfId="0" applyFont="1" applyBorder="1" applyAlignment="1">
      <alignment horizontal="center" vertical="center"/>
    </xf>
    <xf numFmtId="1" fontId="4" fillId="0" borderId="0" xfId="0" applyNumberFormat="1" applyFont="1"/>
    <xf numFmtId="14" fontId="4" fillId="0" borderId="0" xfId="0" applyNumberFormat="1" applyFont="1"/>
    <xf numFmtId="0" fontId="4" fillId="0" borderId="2" xfId="0" applyFont="1" applyFill="1" applyBorder="1" applyAlignment="1">
      <alignment horizontal="center"/>
    </xf>
    <xf numFmtId="0" fontId="11" fillId="0" borderId="2" xfId="0" applyFont="1" applyFill="1" applyBorder="1" applyAlignment="1">
      <alignment horizontal="center" wrapText="1"/>
    </xf>
    <xf numFmtId="3" fontId="11" fillId="0" borderId="2" xfId="0" applyNumberFormat="1" applyFont="1" applyFill="1" applyBorder="1" applyAlignment="1">
      <alignment horizontal="center" wrapText="1"/>
    </xf>
    <xf numFmtId="14" fontId="11" fillId="0" borderId="2" xfId="0" applyNumberFormat="1" applyFont="1" applyFill="1" applyBorder="1" applyAlignment="1">
      <alignment horizontal="center" wrapText="1"/>
    </xf>
    <xf numFmtId="0" fontId="11" fillId="0" borderId="2" xfId="0" applyFont="1" applyFill="1" applyBorder="1" applyAlignment="1">
      <alignment horizontal="center"/>
    </xf>
    <xf numFmtId="4" fontId="11" fillId="0" borderId="2" xfId="0" applyNumberFormat="1" applyFont="1" applyFill="1" applyBorder="1" applyAlignment="1">
      <alignment horizontal="center" wrapText="1"/>
    </xf>
    <xf numFmtId="0" fontId="11" fillId="0" borderId="9" xfId="0" applyFont="1" applyFill="1" applyBorder="1" applyAlignment="1">
      <alignment horizontal="left" vertical="top" wrapText="1"/>
    </xf>
    <xf numFmtId="0" fontId="11" fillId="0" borderId="9" xfId="0" applyFont="1" applyFill="1" applyBorder="1" applyAlignment="1">
      <alignment horizontal="center" wrapText="1"/>
    </xf>
    <xf numFmtId="1" fontId="11" fillId="0" borderId="2" xfId="0" applyNumberFormat="1" applyFont="1" applyFill="1" applyBorder="1" applyAlignment="1">
      <alignment horizontal="center" wrapText="1"/>
    </xf>
    <xf numFmtId="14" fontId="11" fillId="0" borderId="2" xfId="0" applyNumberFormat="1" applyFont="1" applyFill="1" applyBorder="1" applyAlignment="1">
      <alignment horizontal="center"/>
    </xf>
    <xf numFmtId="3" fontId="11" fillId="0" borderId="2" xfId="0" applyNumberFormat="1" applyFont="1" applyFill="1" applyBorder="1" applyAlignment="1">
      <alignment horizontal="center"/>
    </xf>
    <xf numFmtId="0" fontId="11" fillId="0" borderId="10" xfId="0" applyFont="1" applyFill="1" applyBorder="1" applyAlignment="1">
      <alignment horizontal="center" wrapText="1"/>
    </xf>
    <xf numFmtId="1" fontId="11" fillId="0" borderId="2" xfId="0" applyNumberFormat="1" applyFont="1" applyFill="1" applyBorder="1" applyAlignment="1">
      <alignment horizontal="center"/>
    </xf>
    <xf numFmtId="4" fontId="11" fillId="0" borderId="2" xfId="0" applyNumberFormat="1" applyFont="1" applyFill="1" applyBorder="1" applyAlignment="1">
      <alignment horizontal="center"/>
    </xf>
    <xf numFmtId="0" fontId="13" fillId="0" borderId="2" xfId="0" applyFont="1" applyFill="1" applyBorder="1" applyAlignment="1">
      <alignment horizontal="center"/>
    </xf>
    <xf numFmtId="1" fontId="13" fillId="0" borderId="2" xfId="0" applyNumberFormat="1" applyFont="1" applyFill="1" applyBorder="1" applyAlignment="1">
      <alignment horizontal="center" wrapText="1"/>
    </xf>
    <xf numFmtId="14" fontId="13" fillId="0" borderId="2" xfId="0" applyNumberFormat="1" applyFont="1" applyFill="1" applyBorder="1" applyAlignment="1">
      <alignment horizontal="center"/>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wrapText="1"/>
    </xf>
    <xf numFmtId="0" fontId="11" fillId="0" borderId="2" xfId="0" applyFont="1" applyFill="1" applyBorder="1" applyAlignment="1">
      <alignment horizontal="left" vertical="top" wrapText="1"/>
    </xf>
    <xf numFmtId="0" fontId="11" fillId="0" borderId="2" xfId="0" applyFont="1" applyFill="1" applyBorder="1"/>
    <xf numFmtId="0" fontId="11" fillId="0" borderId="2" xfId="0" applyFont="1" applyFill="1" applyBorder="1" applyAlignment="1">
      <alignment horizontal="left" vertical="top"/>
    </xf>
    <xf numFmtId="0" fontId="11" fillId="0" borderId="10" xfId="0" applyFont="1" applyFill="1" applyBorder="1" applyAlignment="1">
      <alignment horizontal="center"/>
    </xf>
    <xf numFmtId="0" fontId="4" fillId="0" borderId="2" xfId="0" applyFont="1" applyFill="1" applyBorder="1" applyAlignment="1">
      <alignment horizontal="center" wrapText="1"/>
    </xf>
    <xf numFmtId="14" fontId="4" fillId="0" borderId="2" xfId="0" applyNumberFormat="1" applyFont="1" applyFill="1" applyBorder="1" applyAlignment="1">
      <alignment horizontal="center"/>
    </xf>
    <xf numFmtId="0" fontId="4" fillId="0" borderId="12" xfId="0" applyFont="1" applyFill="1" applyBorder="1" applyAlignment="1">
      <alignment horizontal="center"/>
    </xf>
    <xf numFmtId="0" fontId="12" fillId="0" borderId="2" xfId="3" applyFont="1" applyFill="1" applyBorder="1" applyAlignment="1">
      <alignment wrapText="1"/>
    </xf>
    <xf numFmtId="14" fontId="14" fillId="0" borderId="2" xfId="0" applyNumberFormat="1" applyFont="1" applyFill="1" applyBorder="1" applyAlignment="1">
      <alignment horizontal="center"/>
    </xf>
    <xf numFmtId="0" fontId="4" fillId="0" borderId="13" xfId="0" applyFont="1" applyFill="1" applyBorder="1" applyAlignment="1">
      <alignment horizontal="center"/>
    </xf>
    <xf numFmtId="4" fontId="11" fillId="0" borderId="10" xfId="0" applyNumberFormat="1" applyFont="1" applyFill="1" applyBorder="1" applyAlignment="1">
      <alignment horizontal="center"/>
    </xf>
    <xf numFmtId="0" fontId="4" fillId="0" borderId="12" xfId="0" applyFont="1" applyFill="1" applyBorder="1" applyAlignment="1">
      <alignment horizontal="center" wrapText="1"/>
    </xf>
    <xf numFmtId="3" fontId="4" fillId="0" borderId="12" xfId="0" applyNumberFormat="1" applyFont="1" applyFill="1" applyBorder="1" applyAlignment="1">
      <alignment horizontal="center"/>
    </xf>
    <xf numFmtId="0" fontId="12" fillId="0" borderId="12" xfId="3" applyFont="1" applyFill="1" applyBorder="1" applyAlignment="1"/>
    <xf numFmtId="4" fontId="4" fillId="0" borderId="14" xfId="0" applyNumberFormat="1" applyFont="1" applyFill="1" applyBorder="1" applyAlignment="1">
      <alignment horizontal="center"/>
    </xf>
    <xf numFmtId="14" fontId="4" fillId="0" borderId="13" xfId="0" applyNumberFormat="1" applyFont="1" applyFill="1" applyBorder="1" applyAlignment="1">
      <alignment horizontal="center"/>
    </xf>
    <xf numFmtId="0" fontId="4" fillId="0" borderId="13" xfId="0" applyFont="1" applyFill="1" applyBorder="1" applyAlignment="1">
      <alignment horizontal="center" wrapText="1"/>
    </xf>
    <xf numFmtId="0" fontId="11" fillId="0" borderId="16" xfId="0" applyFont="1" applyFill="1" applyBorder="1" applyAlignment="1">
      <alignment horizontal="center" wrapText="1"/>
    </xf>
    <xf numFmtId="3" fontId="4" fillId="0" borderId="13" xfId="0" applyNumberFormat="1" applyFont="1" applyFill="1" applyBorder="1" applyAlignment="1">
      <alignment horizontal="center"/>
    </xf>
    <xf numFmtId="0" fontId="12" fillId="0" borderId="13" xfId="3" applyFont="1" applyFill="1" applyBorder="1" applyAlignment="1"/>
    <xf numFmtId="0" fontId="11" fillId="0" borderId="16" xfId="0" applyFont="1" applyFill="1" applyBorder="1" applyAlignment="1">
      <alignment horizontal="center"/>
    </xf>
    <xf numFmtId="4" fontId="4" fillId="0" borderId="17" xfId="0" applyNumberFormat="1" applyFont="1" applyFill="1" applyBorder="1" applyAlignment="1">
      <alignment horizontal="center"/>
    </xf>
    <xf numFmtId="3" fontId="4" fillId="0" borderId="2" xfId="0" applyNumberFormat="1" applyFont="1" applyFill="1" applyBorder="1" applyAlignment="1">
      <alignment horizontal="center"/>
    </xf>
    <xf numFmtId="4" fontId="4" fillId="0" borderId="10" xfId="0" applyNumberFormat="1" applyFont="1" applyFill="1" applyBorder="1" applyAlignment="1">
      <alignment horizontal="center"/>
    </xf>
    <xf numFmtId="14" fontId="4" fillId="0" borderId="12" xfId="0" applyNumberFormat="1" applyFont="1" applyFill="1" applyBorder="1" applyAlignment="1">
      <alignment horizontal="center"/>
    </xf>
    <xf numFmtId="0" fontId="4" fillId="0" borderId="2" xfId="0" applyFont="1" applyFill="1" applyBorder="1" applyAlignment="1">
      <alignment horizontal="center" vertical="center"/>
    </xf>
    <xf numFmtId="3" fontId="11" fillId="0" borderId="2" xfId="0" applyNumberFormat="1" applyFont="1" applyFill="1" applyBorder="1" applyAlignment="1">
      <alignment horizontal="center" vertical="center"/>
    </xf>
    <xf numFmtId="4" fontId="4" fillId="0" borderId="10" xfId="0" applyNumberFormat="1" applyFont="1" applyFill="1" applyBorder="1" applyAlignment="1">
      <alignment horizontal="center" vertical="center"/>
    </xf>
    <xf numFmtId="0" fontId="4" fillId="0" borderId="2" xfId="0" applyFont="1" applyFill="1" applyBorder="1" applyAlignment="1">
      <alignment horizontal="left" vertical="top"/>
    </xf>
    <xf numFmtId="14" fontId="4" fillId="0" borderId="2" xfId="0" applyNumberFormat="1" applyFont="1" applyFill="1" applyBorder="1" applyAlignment="1">
      <alignment horizontal="center" vertical="center"/>
    </xf>
    <xf numFmtId="14" fontId="11" fillId="0" borderId="2" xfId="0" applyNumberFormat="1" applyFont="1" applyFill="1" applyBorder="1" applyAlignment="1">
      <alignment horizontal="center" vertical="center"/>
    </xf>
    <xf numFmtId="0" fontId="4" fillId="0" borderId="2" xfId="0" applyFont="1" applyFill="1" applyBorder="1" applyAlignment="1">
      <alignment horizontal="left" vertical="top" wrapText="1"/>
    </xf>
    <xf numFmtId="0" fontId="11" fillId="0" borderId="0" xfId="0" applyFont="1" applyFill="1" applyAlignment="1">
      <alignment horizontal="left" vertical="top" wrapText="1"/>
    </xf>
    <xf numFmtId="0" fontId="11" fillId="0" borderId="11" xfId="0" applyFont="1" applyFill="1" applyBorder="1" applyAlignment="1">
      <alignment horizontal="left" vertical="top" wrapText="1"/>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0" fontId="11" fillId="0" borderId="16" xfId="0" applyFont="1" applyFill="1" applyBorder="1" applyAlignment="1">
      <alignment horizontal="left" vertical="top" wrapText="1"/>
    </xf>
    <xf numFmtId="0" fontId="11" fillId="0" borderId="9" xfId="0" applyFont="1" applyFill="1" applyBorder="1" applyAlignment="1">
      <alignment horizontal="left" vertical="top"/>
    </xf>
    <xf numFmtId="0" fontId="13" fillId="0" borderId="2"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12" fillId="0" borderId="2" xfId="3" applyFont="1" applyFill="1" applyBorder="1" applyAlignment="1">
      <alignment vertical="center"/>
    </xf>
    <xf numFmtId="0" fontId="15" fillId="0" borderId="0" xfId="0" applyFont="1" applyAlignment="1">
      <alignment horizontal="center" vertical="center" readingOrder="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6" borderId="4" xfId="0" applyFont="1" applyFill="1" applyBorder="1" applyAlignment="1">
      <alignment horizontal="center" vertical="top"/>
    </xf>
    <xf numFmtId="0" fontId="6" fillId="6" borderId="5" xfId="0" applyFont="1" applyFill="1" applyBorder="1" applyAlignment="1">
      <alignment horizontal="center" vertical="top"/>
    </xf>
    <xf numFmtId="14" fontId="6" fillId="7" borderId="3" xfId="0" applyNumberFormat="1" applyFont="1" applyFill="1" applyBorder="1" applyAlignment="1">
      <alignment horizontal="center" vertical="center"/>
    </xf>
    <xf numFmtId="14" fontId="6" fillId="7" borderId="4" xfId="0" applyNumberFormat="1" applyFont="1" applyFill="1" applyBorder="1" applyAlignment="1">
      <alignment horizontal="center" vertical="center"/>
    </xf>
    <xf numFmtId="14" fontId="6" fillId="7" borderId="6" xfId="0" applyNumberFormat="1" applyFont="1" applyFill="1" applyBorder="1" applyAlignment="1">
      <alignment horizontal="center" vertical="center"/>
    </xf>
  </cellXfs>
  <cellStyles count="5">
    <cellStyle name="Hipervínculo" xfId="3" builtinId="8"/>
    <cellStyle name="Hyperlink" xfId="4" xr:uid="{30A98373-C456-43A0-877F-7B58E491243E}"/>
    <cellStyle name="Moneda [0]" xfId="1" builtinId="7"/>
    <cellStyle name="Normal" xfId="0" builtinId="0"/>
    <cellStyle name="Porcentaje" xfId="2" builtinId="5"/>
  </cellStyles>
  <dxfs count="1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ont>
        <strike val="0"/>
      </font>
      <fill>
        <patternFill>
          <bgColor rgb="FFFFCCCC"/>
        </patternFill>
      </fill>
    </dxf>
    <dxf>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ont>
        <color rgb="FF9C0006"/>
      </font>
      <fill>
        <patternFill>
          <bgColor rgb="FFFFC7CE"/>
        </patternFill>
      </fill>
    </dxf>
    <dxf>
      <fill>
        <patternFill>
          <bgColor rgb="FFFF99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ont>
        <color rgb="FF9C0006"/>
      </font>
      <fill>
        <patternFill>
          <bgColor rgb="FFFFC7CE"/>
        </patternFill>
      </fill>
    </dxf>
    <dxf>
      <font>
        <color rgb="FF9C0006"/>
      </font>
      <fill>
        <patternFill>
          <bgColor rgb="FFFFC7CE"/>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color rgb="FF9C0006"/>
      </font>
      <fill>
        <patternFill>
          <bgColor rgb="FFFFC7CE"/>
        </patternFill>
      </fill>
    </dxf>
    <dxf>
      <fill>
        <patternFill>
          <bgColor rgb="FFFF9999"/>
        </patternFill>
      </fill>
    </dxf>
    <dxf>
      <fill>
        <patternFill>
          <bgColor rgb="FFFF9999"/>
        </patternFill>
      </fill>
    </dxf>
    <dxf>
      <font>
        <strike val="0"/>
      </font>
      <fill>
        <patternFill>
          <bgColor rgb="FFFFCCCC"/>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xdr:colOff>
      <xdr:row>0</xdr:row>
      <xdr:rowOff>38100</xdr:rowOff>
    </xdr:from>
    <xdr:ext cx="2216150" cy="654049"/>
    <xdr:pic>
      <xdr:nvPicPr>
        <xdr:cNvPr id="2" name="image1.jpg" descr="Resultado de imagen para nuevo logo alcaldia bogota" title="Image">
          <a:extLst>
            <a:ext uri="{FF2B5EF4-FFF2-40B4-BE49-F238E27FC236}">
              <a16:creationId xmlns:a16="http://schemas.microsoft.com/office/drawing/2014/main" id="{298895ED-19E8-491F-95D9-736050DB7E78}"/>
            </a:ext>
          </a:extLst>
        </xdr:cNvPr>
        <xdr:cNvPicPr preferRelativeResize="0"/>
      </xdr:nvPicPr>
      <xdr:blipFill>
        <a:blip xmlns:r="http://schemas.openxmlformats.org/officeDocument/2006/relationships" r:embed="rId1" cstate="print"/>
        <a:stretch>
          <a:fillRect/>
        </a:stretch>
      </xdr:blipFill>
      <xdr:spPr>
        <a:xfrm>
          <a:off x="1" y="38100"/>
          <a:ext cx="2216150" cy="654049"/>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dy%20Camargo/OneDrive%20-%20Secretaria%20Distrital%20de%20Gobierno/Base%20de%20Datos%20Contratacion/Bases%20de%20Datos%20Contratacion%20FDLK/Base%20de%20Datos%20Contratacion%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dte Acta Secop"/>
      <sheetName val="REPORTE SIPSE"/>
      <sheetName val="Contratos_2020"/>
      <sheetName val="Incios Pre-Contractuales"/>
      <sheetName val="Consecutivo Procesos"/>
    </sheetNames>
    <sheetDataSet>
      <sheetData sheetId="0">
        <row r="2">
          <cell r="A2">
            <v>42</v>
          </cell>
          <cell r="B2" t="str">
            <v>instancias de participación</v>
          </cell>
        </row>
        <row r="3">
          <cell r="A3">
            <v>3</v>
          </cell>
          <cell r="B3" t="str">
            <v>Servicios ded publicidad y  el suministro o tiempo publicitario</v>
          </cell>
        </row>
        <row r="4">
          <cell r="A4">
            <v>1360</v>
          </cell>
          <cell r="B4" t="str">
            <v>Fortalecimiento de las instituciones educativas distritales, para una inclusión
educativa</v>
          </cell>
        </row>
        <row r="5">
          <cell r="A5">
            <v>1361</v>
          </cell>
          <cell r="B5" t="str">
            <v>Sostenibilidad ambiental basada en la eficiencia energética</v>
          </cell>
        </row>
        <row r="6">
          <cell r="A6">
            <v>1362</v>
          </cell>
          <cell r="B6" t="str">
            <v>Promoción y desarrollo local de la cultura, la recreación y el deporte</v>
          </cell>
        </row>
        <row r="7">
          <cell r="A7">
            <v>1363</v>
          </cell>
          <cell r="B7" t="str">
            <v>Fortalecimiento de la gestión local y de las acciones de vigilancia y control</v>
          </cell>
        </row>
        <row r="8">
          <cell r="A8">
            <v>1365</v>
          </cell>
          <cell r="B8" t="str">
            <v>Fortalecimiento pedagógico y estructural a jardines infantiles y prevención de
violencia infantil y promoción del buen trato</v>
          </cell>
        </row>
        <row r="9">
          <cell r="A9">
            <v>1367</v>
          </cell>
          <cell r="B9" t="str">
            <v>Recuperación de la malla vial local</v>
          </cell>
        </row>
        <row r="10">
          <cell r="A10">
            <v>1369</v>
          </cell>
          <cell r="B10" t="str">
            <v>Recreación y deporte para todos</v>
          </cell>
        </row>
        <row r="11">
          <cell r="A11">
            <v>1371</v>
          </cell>
          <cell r="B11" t="str">
            <v>Fortalecimiento de la participación</v>
          </cell>
        </row>
        <row r="12">
          <cell r="A12">
            <v>1373</v>
          </cell>
          <cell r="B12" t="str">
            <v>Fortalecimiento al mejoramiento de la calidad de vida</v>
          </cell>
        </row>
        <row r="13">
          <cell r="A13">
            <v>1376</v>
          </cell>
          <cell r="B13" t="str">
            <v>Fortalecimiento de seguridad e iniciativa de convivencia en la localidad de
Kennedy</v>
          </cell>
        </row>
        <row r="14">
          <cell r="A14">
            <v>1378</v>
          </cell>
          <cell r="B14" t="str">
            <v>Igualdad y autonomía para una Kennedy incluyente</v>
          </cell>
        </row>
        <row r="15">
          <cell r="A15">
            <v>1380</v>
          </cell>
          <cell r="B15" t="str">
            <v>Mi casa me pertenece</v>
          </cell>
        </row>
        <row r="16">
          <cell r="A16">
            <v>1381</v>
          </cell>
          <cell r="B16" t="str">
            <v>Kennedy mejor para las víctimas, la paz y la reconciliación</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322649&amp;isFromPublicArea=True&amp;isModal=False" TargetMode="External"/><Relationship Id="rId21" Type="http://schemas.openxmlformats.org/officeDocument/2006/relationships/hyperlink" Target="https://community.secop.gov.co/Public/Tendering/OpportunityDetail/Index?noticeUID=CO1.NTC.1324706&amp;isFromPublicArea=True&amp;isModal=False" TargetMode="External"/><Relationship Id="rId63" Type="http://schemas.openxmlformats.org/officeDocument/2006/relationships/hyperlink" Target="https://community.secop.gov.co/Public/Tendering/OpportunityDetail/Index?noticeUID=CO1.NTC.1318711&amp;isFromPublicArea=True&amp;isModal=False" TargetMode="External"/><Relationship Id="rId159" Type="http://schemas.openxmlformats.org/officeDocument/2006/relationships/hyperlink" Target="https://community.secop.gov.co/Public/Tendering/OpportunityDetail/Index?noticeUID=CO1.NTC.1111272&amp;isFromPublicArea=True&amp;isModal=False" TargetMode="External"/><Relationship Id="rId170" Type="http://schemas.openxmlformats.org/officeDocument/2006/relationships/hyperlink" Target="https://community.secop.gov.co/Public/Tendering/OpportunityDetail/Index?noticeUID=CO1.NTC.1136783&amp;isFromPublicArea=True&amp;isModal=False" TargetMode="External"/><Relationship Id="rId226" Type="http://schemas.openxmlformats.org/officeDocument/2006/relationships/hyperlink" Target="https://community.secop.gov.co/Public/Tendering/OpportunityDetail/Index?noticeUID=CO1.NTC.1392233&amp;isFromPublicArea=True&amp;isModal=False" TargetMode="External"/><Relationship Id="rId107" Type="http://schemas.openxmlformats.org/officeDocument/2006/relationships/hyperlink" Target="https://community.secop.gov.co/Public/Tendering/OpportunityDetail/Index?noticeUID=CO1.NTC.1336705&amp;isFromPublicArea=True&amp;isModal=False" TargetMode="External"/><Relationship Id="rId11" Type="http://schemas.openxmlformats.org/officeDocument/2006/relationships/hyperlink" Target="https://community.secop.gov.co/Public/Tendering/OpportunityDetail/Index?noticeUID=CO1.NTC.1323284&amp;isFromPublicArea=True&amp;isModal=False" TargetMode="External"/><Relationship Id="rId32" Type="http://schemas.openxmlformats.org/officeDocument/2006/relationships/hyperlink" Target="https://community.secop.gov.co/Public/Tendering/OpportunityDetail/Index?noticeUID=CO1.NTC.1360107&amp;isFromPublicArea=True&amp;isModal=False" TargetMode="External"/><Relationship Id="rId53" Type="http://schemas.openxmlformats.org/officeDocument/2006/relationships/hyperlink" Target="https://community.secop.gov.co/Public/Tendering/OpportunityDetail/Index?noticeUID=CO1.NTC.1312875&amp;isFromPublicArea=True&amp;isModal=False" TargetMode="External"/><Relationship Id="rId74" Type="http://schemas.openxmlformats.org/officeDocument/2006/relationships/hyperlink" Target="https://community.secop.gov.co/Public/Tendering/OpportunityDetail/Index?noticeUID=CO1.NTC.1319645&amp;isFromPublicArea=True&amp;isModal=False" TargetMode="External"/><Relationship Id="rId128" Type="http://schemas.openxmlformats.org/officeDocument/2006/relationships/hyperlink" Target="https://community.secop.gov.co/Public/Tendering/OpportunityDetail/Index?noticeUID=CO1.NTC.1354387&amp;isFromPublicArea=True&amp;isModal=False" TargetMode="External"/><Relationship Id="rId149" Type="http://schemas.openxmlformats.org/officeDocument/2006/relationships/hyperlink" Target="https://community.secop.gov.co/Public/Tendering/OpportunityDetail/Index?noticeUID=CO1.NTC.1139349&amp;isFromPublicArea=True&amp;isModal=False" TargetMode="External"/><Relationship Id="rId5" Type="http://schemas.openxmlformats.org/officeDocument/2006/relationships/hyperlink" Target="https://community.secop.gov.co/Public/Tendering/OpportunityDetail/Index?noticeUID=CO1.NTC.1305914&amp;isFromPublicArea=True&amp;isModal=False" TargetMode="External"/><Relationship Id="rId95" Type="http://schemas.openxmlformats.org/officeDocument/2006/relationships/hyperlink" Target="https://community.secop.gov.co/Public/Tendering/OpportunityDetail/Index?noticeUID=CO1.NTC.1349036&amp;isFromPublicArea=True&amp;isModal=False" TargetMode="External"/><Relationship Id="rId160" Type="http://schemas.openxmlformats.org/officeDocument/2006/relationships/hyperlink" Target="https://community.secop.gov.co/Public/Tendering/OpportunityDetail/Index?noticeUID=CO1.NTC.1118581&amp;isFromPublicArea=True&amp;isModal=False" TargetMode="External"/><Relationship Id="rId181" Type="http://schemas.openxmlformats.org/officeDocument/2006/relationships/hyperlink" Target="https://community.secop.gov.co/Public/Tendering/OpportunityDetail/Index?noticeUID=CO1.NTC.1159633&amp;isFromPublicArea=True&amp;isModal=False" TargetMode="External"/><Relationship Id="rId216" Type="http://schemas.openxmlformats.org/officeDocument/2006/relationships/hyperlink" Target="https://community.secop.gov.co/Public/Tendering/OpportunityDetail/Index?noticeUID=CO1.NTC.1393307&amp;isFromPublicArea=True&amp;isModal=False" TargetMode="External"/><Relationship Id="rId237" Type="http://schemas.openxmlformats.org/officeDocument/2006/relationships/hyperlink" Target="https://community.secop.gov.co/Public/Tendering/OpportunityDetail/Index?noticeUID=CO1.NTC.1389298&amp;isFromPublicArea=True&amp;isModal=False" TargetMode="External"/><Relationship Id="rId258" Type="http://schemas.openxmlformats.org/officeDocument/2006/relationships/hyperlink" Target="https://community.secop.gov.co/Public/Tendering/OpportunityDetail/Index?noticeUID=CO1.NTC.1450015&amp;isFromPublicArea=True&amp;isModal=False" TargetMode="External"/><Relationship Id="rId22" Type="http://schemas.openxmlformats.org/officeDocument/2006/relationships/hyperlink" Target="https://community.secop.gov.co/Public/Tendering/OpportunityDetail/Index?noticeUID=CO1.NTC.1325464&amp;isFromPublicArea=True&amp;isModal=False" TargetMode="External"/><Relationship Id="rId43" Type="http://schemas.openxmlformats.org/officeDocument/2006/relationships/hyperlink" Target="https://community.secop.gov.co/Public/Tendering/OpportunityDetail/Index?noticeUID=CO1.NTC.1352348&amp;isFromPublicArea=True&amp;isModal=False" TargetMode="External"/><Relationship Id="rId64" Type="http://schemas.openxmlformats.org/officeDocument/2006/relationships/hyperlink" Target="https://community.secop.gov.co/Public/Tendering/OpportunityDetail/Index?noticeUID=CO1.NTC.1318821&amp;isFromPublicArea=True&amp;isModal=False" TargetMode="External"/><Relationship Id="rId118" Type="http://schemas.openxmlformats.org/officeDocument/2006/relationships/hyperlink" Target="https://community.secop.gov.co/Public/Tendering/OpportunityDetail/Index?noticeUID=CO1.NTC.1322424&amp;isFromPublicArea=True&amp;isModal=False" TargetMode="External"/><Relationship Id="rId139" Type="http://schemas.openxmlformats.org/officeDocument/2006/relationships/hyperlink" Target="https://community.secop.gov.co/Public/Tendering/OpportunityDetail/Index?noticeUID=CO1.NTC.1362336&amp;isFromPublicArea=True&amp;isModal=False" TargetMode="External"/><Relationship Id="rId85" Type="http://schemas.openxmlformats.org/officeDocument/2006/relationships/hyperlink" Target="https://community.secop.gov.co/Public/Tendering/OpportunityDetail/Index?noticeUID=CO1.NTC.1316229&amp;isFromPublicArea=True&amp;isModal=False" TargetMode="External"/><Relationship Id="rId150" Type="http://schemas.openxmlformats.org/officeDocument/2006/relationships/hyperlink" Target="https://community.secop.gov.co/Public/Tendering/OpportunityDetail/Index?noticeUID=CO1.NTC.1139664&amp;isFromPublicArea=True&amp;isModal=False" TargetMode="External"/><Relationship Id="rId171" Type="http://schemas.openxmlformats.org/officeDocument/2006/relationships/hyperlink" Target="https://community.secop.gov.co/Public/Tendering/OpportunityDetail/Index?noticeUID=CO1.NTC.1136450&amp;isFromPublicArea=True&amp;isModal=False" TargetMode="External"/><Relationship Id="rId192" Type="http://schemas.openxmlformats.org/officeDocument/2006/relationships/hyperlink" Target="https://community.secop.gov.co/Public/Tendering/OpportunityDetail/Index?noticeUID=CO1.NTC.1226650&amp;isFromPublicArea=True&amp;isModal=False" TargetMode="External"/><Relationship Id="rId206" Type="http://schemas.openxmlformats.org/officeDocument/2006/relationships/hyperlink" Target="https://community.secop.gov.co/Public/Tendering/OpportunityDetail/Index?noticeUID=CO1.NTC.1268185&amp;isFromPublicArea=True&amp;isModal=False" TargetMode="External"/><Relationship Id="rId227" Type="http://schemas.openxmlformats.org/officeDocument/2006/relationships/hyperlink" Target="https://community.secop.gov.co/Public/Tendering/OpportunityDetail/Index?noticeUID=CO1.NTC.1391982&amp;isFromPublicArea=True&amp;isModal=False" TargetMode="External"/><Relationship Id="rId248" Type="http://schemas.openxmlformats.org/officeDocument/2006/relationships/hyperlink" Target="https://community.secop.gov.co/Public/Tendering/OpportunityDetail/Index?noticeUID=CO1.NTC.1404373&amp;isFromPublicArea=True&amp;isModal=False" TargetMode="External"/><Relationship Id="rId12" Type="http://schemas.openxmlformats.org/officeDocument/2006/relationships/hyperlink" Target="https://community.secop.gov.co/Public/Tendering/OpportunityDetail/Index?noticeUID=CO1.NTC.1323244&amp;isFromPublicArea=True&amp;isModal=False" TargetMode="External"/><Relationship Id="rId33" Type="http://schemas.openxmlformats.org/officeDocument/2006/relationships/hyperlink" Target="https://community.secop.gov.co/Public/Tendering/OpportunityDetail/Index?noticeUID=CO1.NTC.1358338&amp;isFromPublicArea=True&amp;isModal=False" TargetMode="External"/><Relationship Id="rId108" Type="http://schemas.openxmlformats.org/officeDocument/2006/relationships/hyperlink" Target="https://community.secop.gov.co/Public/Tendering/OpportunityDetail/Index?noticeUID=CO1.NTC.1351419&amp;isFromPublicArea=True&amp;isModal=False" TargetMode="External"/><Relationship Id="rId129" Type="http://schemas.openxmlformats.org/officeDocument/2006/relationships/hyperlink" Target="https://community.secop.gov.co/Public/Tendering/OpportunityDetail/Index?noticeUID=CO1.NTC.1138484&amp;isFromPublicArea=True&amp;isModal=False" TargetMode="External"/><Relationship Id="rId54" Type="http://schemas.openxmlformats.org/officeDocument/2006/relationships/hyperlink" Target="https://community.secop.gov.co/Public/Tendering/OpportunityDetail/Index?noticeUID=CO1.NTC.1313658&amp;isFromPublicArea=True&amp;isModal=False" TargetMode="External"/><Relationship Id="rId75" Type="http://schemas.openxmlformats.org/officeDocument/2006/relationships/hyperlink" Target="https://community.secop.gov.co/Public/Tendering/OpportunityDetail/Index?noticeUID=CO1.NTC.1319663&amp;isFromPublicArea=True&amp;isModal=False" TargetMode="External"/><Relationship Id="rId96" Type="http://schemas.openxmlformats.org/officeDocument/2006/relationships/hyperlink" Target="https://community.secop.gov.co/Public/Tendering/OpportunityDetail/Index?noticeUID=CO1.NTC.1347896&amp;isFromPublicArea=True&amp;isModal=False" TargetMode="External"/><Relationship Id="rId140" Type="http://schemas.openxmlformats.org/officeDocument/2006/relationships/hyperlink" Target="https://community.secop.gov.co/Public/Tendering/OpportunityDetail/Index?noticeUID=CO1.NTC.1366989&amp;isFromPublicArea=True&amp;isModal=False" TargetMode="External"/><Relationship Id="rId161" Type="http://schemas.openxmlformats.org/officeDocument/2006/relationships/hyperlink" Target="https://community.secop.gov.co/Public/Tendering/OpportunityDetail/Index?noticeUID=CO1.NTC.1112272&amp;isFromPublicArea=True&amp;isModal=False" TargetMode="External"/><Relationship Id="rId182" Type="http://schemas.openxmlformats.org/officeDocument/2006/relationships/hyperlink" Target="https://community.secop.gov.co/Public/Tendering/OpportunityDetail/Index?noticeUID=CO1.NTC.1187304&amp;isFromPublicArea=True&amp;isModal=False" TargetMode="External"/><Relationship Id="rId217" Type="http://schemas.openxmlformats.org/officeDocument/2006/relationships/hyperlink" Target="https://community.secop.gov.co/Public/Tendering/OpportunityDetail/Index?noticeUID=CO1.NTC.1393074&amp;isFromPublicArea=True&amp;isModal=False" TargetMode="External"/><Relationship Id="rId6" Type="http://schemas.openxmlformats.org/officeDocument/2006/relationships/hyperlink" Target="https://community.secop.gov.co/Public/Tendering/OpportunityDetail/Index?noticeUID=CO1.NTC.1316755&amp;isFromPublicArea=True&amp;isModal=False" TargetMode="External"/><Relationship Id="rId238" Type="http://schemas.openxmlformats.org/officeDocument/2006/relationships/hyperlink" Target="https://community.secop.gov.co/Public/Tendering/OpportunityDetail/Index?noticeUID=CO1.NTC.1389221&amp;isFromPublicArea=True&amp;isModal=False" TargetMode="External"/><Relationship Id="rId259" Type="http://schemas.openxmlformats.org/officeDocument/2006/relationships/hyperlink" Target="https://community.secop.gov.co/Public/Tendering/OpportunityDetail/Index?noticeUID=CO1.NTC.1447000&amp;isFromPublicArea=True&amp;isModal=False" TargetMode="External"/><Relationship Id="rId23" Type="http://schemas.openxmlformats.org/officeDocument/2006/relationships/hyperlink" Target="https://community.secop.gov.co/Public/Tendering/OpportunityDetail/Index?noticeUID=CO1.NTC.1325035&amp;isFromPublicArea=True&amp;isModal=False" TargetMode="External"/><Relationship Id="rId119" Type="http://schemas.openxmlformats.org/officeDocument/2006/relationships/hyperlink" Target="https://community.secop.gov.co/Public/Tendering/OpportunityDetail/Index?noticeUID=CO1.NTC.1320252&amp;isFromPublicArea=True&amp;isModal=False" TargetMode="External"/><Relationship Id="rId44" Type="http://schemas.openxmlformats.org/officeDocument/2006/relationships/hyperlink" Target="https://community.secop.gov.co/Public/Tendering/OpportunityDetail/Index?noticeUID=CO1.NTC.1350400&amp;isFromPublicArea=True&amp;isModal=False" TargetMode="External"/><Relationship Id="rId65" Type="http://schemas.openxmlformats.org/officeDocument/2006/relationships/hyperlink" Target="https://community.secop.gov.co/Public/Tendering/OpportunityDetail/Index?noticeUID=CO1.NTC.1318808&amp;isFromPublicArea=True&amp;isModal=False" TargetMode="External"/><Relationship Id="rId86" Type="http://schemas.openxmlformats.org/officeDocument/2006/relationships/hyperlink" Target="https://community.secop.gov.co/Public/Tendering/OpportunityDetail/Index?noticeUID=CO1.NTC.1316233&amp;isFromPublicArea=True&amp;isModal=False" TargetMode="External"/><Relationship Id="rId130" Type="http://schemas.openxmlformats.org/officeDocument/2006/relationships/hyperlink" Target="https://community.secop.gov.co/Public/Tendering/OpportunityDetail/Index?noticeUID=CO1.NTC.1189944&amp;isFromPublicArea=True&amp;isModal=False" TargetMode="External"/><Relationship Id="rId151" Type="http://schemas.openxmlformats.org/officeDocument/2006/relationships/hyperlink" Target="https://community.secop.gov.co/Public/Tendering/OpportunityDetail/Index?noticeUID=CO1.NTC.1084923&amp;isFromPublicArea=True&amp;isModal=False" TargetMode="External"/><Relationship Id="rId172" Type="http://schemas.openxmlformats.org/officeDocument/2006/relationships/hyperlink" Target="https://community.secop.gov.co/Public/Tendering/OpportunityDetail/Index?noticeUID=CO1.NTC.1139667&amp;isFromPublicArea=True&amp;isModal=False" TargetMode="External"/><Relationship Id="rId193" Type="http://schemas.openxmlformats.org/officeDocument/2006/relationships/hyperlink" Target="https://community.secop.gov.co/Public/Tendering/OpportunityDetail/Index?noticeUID=CO1.NTC.1246564&amp;isFromPublicArea=True&amp;isModal=False" TargetMode="External"/><Relationship Id="rId207" Type="http://schemas.openxmlformats.org/officeDocument/2006/relationships/hyperlink" Target="https://community.secop.gov.co/Public/Tendering/OpportunityDetail/Index?noticeUID=CO1.NTC.1269519&amp;isFromPublicArea=True&amp;isModal=False" TargetMode="External"/><Relationship Id="rId228" Type="http://schemas.openxmlformats.org/officeDocument/2006/relationships/hyperlink" Target="https://community.secop.gov.co/Public/Tendering/OpportunityDetail/Index?noticeUID=CO1.NTC.1391715&amp;isFromPublicArea=True&amp;isModal=False" TargetMode="External"/><Relationship Id="rId249" Type="http://schemas.openxmlformats.org/officeDocument/2006/relationships/hyperlink" Target="https://community.secop.gov.co/Public/Tendering/OpportunityDetail/Index?noticeUID=CO1.NTC.1404438&amp;isFromPublicArea=True&amp;isModal=False" TargetMode="External"/><Relationship Id="rId13" Type="http://schemas.openxmlformats.org/officeDocument/2006/relationships/hyperlink" Target="https://community.secop.gov.co/Public/Tendering/OpportunityDetail/Index?noticeUID=CO1.NTC.1322772&amp;isFromPublicArea=True&amp;isModal=False" TargetMode="External"/><Relationship Id="rId109" Type="http://schemas.openxmlformats.org/officeDocument/2006/relationships/hyperlink" Target="https://community.secop.gov.co/Public/Tendering/OpportunityDetail/Index?noticeUID=CO1.NTC.1334533&amp;isFromPublicArea=True&amp;isModal=False" TargetMode="External"/><Relationship Id="rId260" Type="http://schemas.openxmlformats.org/officeDocument/2006/relationships/hyperlink" Target="https://community.secop.gov.co/Public/Tendering/OpportunityDetail/Index?noticeUID=CO1.NTC.1441526&amp;isFromPublicArea=True&amp;isModal=False" TargetMode="External"/><Relationship Id="rId34" Type="http://schemas.openxmlformats.org/officeDocument/2006/relationships/hyperlink" Target="https://community.secop.gov.co/Public/Tendering/OpportunityDetail/Index?noticeUID=CO1.NTC.1354545&amp;isFromPublicArea=True&amp;isModal=False" TargetMode="External"/><Relationship Id="rId55" Type="http://schemas.openxmlformats.org/officeDocument/2006/relationships/hyperlink" Target="https://community.secop.gov.co/Public/Tendering/OpportunityDetail/Index?noticeUID=CO1.NTC.1313834&amp;isFromPublicArea=True&amp;isModal=False" TargetMode="External"/><Relationship Id="rId76" Type="http://schemas.openxmlformats.org/officeDocument/2006/relationships/hyperlink" Target="https://community.secop.gov.co/Public/Tendering/OpportunityDetail/Index?noticeUID=CO1.NTC.1289853&amp;isFromPublicArea=True&amp;isModal=False" TargetMode="External"/><Relationship Id="rId97" Type="http://schemas.openxmlformats.org/officeDocument/2006/relationships/hyperlink" Target="https://community.secop.gov.co/Public/Tendering/OpportunityDetail/Index?noticeUID=CO1.NTC.1347594&amp;isFromPublicArea=True&amp;isModal=False" TargetMode="External"/><Relationship Id="rId120" Type="http://schemas.openxmlformats.org/officeDocument/2006/relationships/hyperlink" Target="https://community.secop.gov.co/Public/Tendering/OpportunityDetail/Index?noticeUID=CO1.NTC.1319931&amp;isFromPublicArea=True&amp;isModal=False" TargetMode="External"/><Relationship Id="rId141" Type="http://schemas.openxmlformats.org/officeDocument/2006/relationships/hyperlink" Target="https://community.secop.gov.co/Public/Tendering/OpportunityDetail/Index?noticeUID=CO1.NTC.1276123&amp;isFromPublicArea=True&amp;isModal=False" TargetMode="External"/><Relationship Id="rId7" Type="http://schemas.openxmlformats.org/officeDocument/2006/relationships/hyperlink" Target="https://community.secop.gov.co/Public/Tendering/OpportunityDetail/Index?noticeUID=CO1.NTC.1317346&amp;isFromPublicArea=True&amp;isModal=False" TargetMode="External"/><Relationship Id="rId162" Type="http://schemas.openxmlformats.org/officeDocument/2006/relationships/hyperlink" Target="https://community.secop.gov.co/Public/Tendering/OpportunityDetail/Index?noticeUID=CO1.NTC.1115273&amp;isFromPublicArea=True&amp;isModal=False" TargetMode="External"/><Relationship Id="rId183" Type="http://schemas.openxmlformats.org/officeDocument/2006/relationships/hyperlink" Target="https://community.secop.gov.co/Public/Tendering/OpportunityDetail/Index?noticeUID=CO1.NTC.1189941&amp;isFromPublicArea=True&amp;isModal=False" TargetMode="External"/><Relationship Id="rId218" Type="http://schemas.openxmlformats.org/officeDocument/2006/relationships/hyperlink" Target="https://community.secop.gov.co/Public/Tendering/OpportunityDetail/Index?noticeUID=CO1.NTC.1392920&amp;isFromPublicArea=True&amp;isModal=False" TargetMode="External"/><Relationship Id="rId239" Type="http://schemas.openxmlformats.org/officeDocument/2006/relationships/hyperlink" Target="https://community.secop.gov.co/Public/Tendering/OpportunityDetail/Index?noticeUID=CO1.NTC.1388889&amp;isFromPublicArea=True&amp;isModal=False" TargetMode="External"/><Relationship Id="rId250" Type="http://schemas.openxmlformats.org/officeDocument/2006/relationships/hyperlink" Target="https://community.secop.gov.co/Public/Tendering/OpportunityDetail/Index?noticeUID=CO1.NTC.1404615&amp;isFromPublicArea=True&amp;isModal=False" TargetMode="External"/><Relationship Id="rId24" Type="http://schemas.openxmlformats.org/officeDocument/2006/relationships/hyperlink" Target="https://community.secop.gov.co/Public/Tendering/OpportunityDetail/Index?noticeUID=CO1.NTC.1324708&amp;isFromPublicArea=True&amp;isModal=False" TargetMode="External"/><Relationship Id="rId45" Type="http://schemas.openxmlformats.org/officeDocument/2006/relationships/hyperlink" Target="https://community.secop.gov.co/Public/Tendering/OpportunityDetail/Index?noticeUID=CO1.NTC.1350451&amp;isFromPublicArea=True&amp;isModal=False" TargetMode="External"/><Relationship Id="rId66" Type="http://schemas.openxmlformats.org/officeDocument/2006/relationships/hyperlink" Target="https://community.secop.gov.co/Public/Tendering/OpportunityDetail/Index?noticeUID=CO1.NTC.1318806&amp;isFromPublicArea=True&amp;isModal=False" TargetMode="External"/><Relationship Id="rId87" Type="http://schemas.openxmlformats.org/officeDocument/2006/relationships/hyperlink" Target="https://community.secop.gov.co/Public/Tendering/OpportunityDetail/Index?noticeUID=CO1.NTC.1316100&amp;isFromPublicArea=True&amp;isModal=False" TargetMode="External"/><Relationship Id="rId110" Type="http://schemas.openxmlformats.org/officeDocument/2006/relationships/hyperlink" Target="https://community.secop.gov.co/Public/Tendering/OpportunityDetail/Index?noticeUID=CO1.NTC.1334364&amp;isFromPublicArea=True&amp;isModal=False" TargetMode="External"/><Relationship Id="rId131" Type="http://schemas.openxmlformats.org/officeDocument/2006/relationships/hyperlink" Target="https://community.secop.gov.co/Public/Tendering/OpportunityDetail/Index?noticeUID=CO1.NTC.1135116&amp;isFromPublicArea=True&amp;isModal=False" TargetMode="External"/><Relationship Id="rId152" Type="http://schemas.openxmlformats.org/officeDocument/2006/relationships/hyperlink" Target="https://community.secop.gov.co/Public/Tendering/OpportunityDetail/Index?noticeUID=CO1.NTC.1092494&amp;isFromPublicArea=True&amp;isModal=False" TargetMode="External"/><Relationship Id="rId173" Type="http://schemas.openxmlformats.org/officeDocument/2006/relationships/hyperlink" Target="https://community.secop.gov.co/Public/Tendering/OpportunityDetail/Index?noticeUID=CO1.NTC.1146867&amp;isFromPublicArea=True&amp;isModal=False" TargetMode="External"/><Relationship Id="rId194" Type="http://schemas.openxmlformats.org/officeDocument/2006/relationships/hyperlink" Target="https://community.secop.gov.co/Public/Tendering/OpportunityDetail/Index?noticeUID=CO1.NTC.1247204&amp;isFromPublicArea=True&amp;isModal=False" TargetMode="External"/><Relationship Id="rId208" Type="http://schemas.openxmlformats.org/officeDocument/2006/relationships/hyperlink" Target="https://community.secop.gov.co/Public/Tendering/OpportunityDetail/Index?noticeUID=CO1.NTC.1268658&amp;isFromPublicArea=True&amp;isModal=False" TargetMode="External"/><Relationship Id="rId229" Type="http://schemas.openxmlformats.org/officeDocument/2006/relationships/hyperlink" Target="https://community.secop.gov.co/Public/Tendering/OpportunityDetail/Index?noticeUID=CO1.NTC.1391641&amp;isFromPublicArea=True&amp;isModal=False" TargetMode="External"/><Relationship Id="rId240" Type="http://schemas.openxmlformats.org/officeDocument/2006/relationships/hyperlink" Target="https://community.secop.gov.co/Public/Tendering/OpportunityDetail/Index?noticeUID=CO1.NTC.1388984&amp;isFromPublicArea=True&amp;isModal=False" TargetMode="External"/><Relationship Id="rId261" Type="http://schemas.openxmlformats.org/officeDocument/2006/relationships/hyperlink" Target="https://community.secop.gov.co/Public/Tendering/OpportunityDetail/Index?noticeUID=CO1.NTC.1399023&amp;isFromPublicArea=True&amp;isModal=False" TargetMode="External"/><Relationship Id="rId14" Type="http://schemas.openxmlformats.org/officeDocument/2006/relationships/hyperlink" Target="https://community.secop.gov.co/Public/Tendering/OpportunityDetail/Index?noticeUID=CO1.NTC.1322352&amp;isFromPublicArea=True&amp;isModal=False" TargetMode="External"/><Relationship Id="rId35" Type="http://schemas.openxmlformats.org/officeDocument/2006/relationships/hyperlink" Target="https://community.secop.gov.co/Public/Tendering/OpportunityDetail/Index?noticeUID=CO1.NTC.1354067&amp;isFromPublicArea=True&amp;isModal=False" TargetMode="External"/><Relationship Id="rId56" Type="http://schemas.openxmlformats.org/officeDocument/2006/relationships/hyperlink" Target="https://community.secop.gov.co/Public/Tendering/OpportunityDetail/Index?noticeUID=CO1.NTC.1313804&amp;isFromPublicArea=True&amp;isModal=False" TargetMode="External"/><Relationship Id="rId77" Type="http://schemas.openxmlformats.org/officeDocument/2006/relationships/hyperlink" Target="https://community.secop.gov.co/Public/Tendering/OpportunityDetail/Index?noticeUID=CO1.NTC.1288358&amp;isFromPublicArea=True&amp;isModal=False" TargetMode="External"/><Relationship Id="rId100" Type="http://schemas.openxmlformats.org/officeDocument/2006/relationships/hyperlink" Target="https://community.secop.gov.co/Public/Tendering/OpportunityDetail/Index?noticeUID=CO1.NTC.1343026&amp;isFromPublicArea=True&amp;isModal=False" TargetMode="External"/><Relationship Id="rId8" Type="http://schemas.openxmlformats.org/officeDocument/2006/relationships/hyperlink" Target="https://community.secop.gov.co/Public/Tendering/OpportunityDetail/Index?noticeUID=CO1.NTC.1317839&amp;isFromPublicArea=True&amp;isModal=False" TargetMode="External"/><Relationship Id="rId98" Type="http://schemas.openxmlformats.org/officeDocument/2006/relationships/hyperlink" Target="https://community.secop.gov.co/Public/Tendering/OpportunityDetail/Index?noticeUID=CO1.NTC.1343516&amp;isFromPublicArea=True&amp;isModal=False" TargetMode="External"/><Relationship Id="rId121" Type="http://schemas.openxmlformats.org/officeDocument/2006/relationships/hyperlink" Target="https://community.secop.gov.co/Public/Tendering/OpportunityDetail/Index?noticeUID=CO1.NTC.1307261&amp;isFromPublicArea=True&amp;isModal=False" TargetMode="External"/><Relationship Id="rId142" Type="http://schemas.openxmlformats.org/officeDocument/2006/relationships/hyperlink" Target="https://community.secop.gov.co/Public/Tendering/OpportunityDetail/Index?noticeUID=CO1.NTC.1376377&amp;isFromPublicArea=True&amp;isModal=False" TargetMode="External"/><Relationship Id="rId163" Type="http://schemas.openxmlformats.org/officeDocument/2006/relationships/hyperlink" Target="https://community.secop.gov.co/Public/Tendering/OpportunityDetail/Index?noticeUID=CO1.NTC.1118094&amp;isFromPublicArea=True&amp;isModal=False" TargetMode="External"/><Relationship Id="rId184" Type="http://schemas.openxmlformats.org/officeDocument/2006/relationships/hyperlink" Target="https://community.secop.gov.co/Public/Tendering/OpportunityDetail/Index?noticeUID=CO1.NTC.1203334&amp;isFromPublicArea=True&amp;isModal=False" TargetMode="External"/><Relationship Id="rId219" Type="http://schemas.openxmlformats.org/officeDocument/2006/relationships/hyperlink" Target="https://community.secop.gov.co/Public/Tendering/OpportunityDetail/Index?noticeUID=CO1.NTC.1392580&amp;isFromPublicArea=True&amp;isModal=False" TargetMode="External"/><Relationship Id="rId230" Type="http://schemas.openxmlformats.org/officeDocument/2006/relationships/hyperlink" Target="https://community.secop.gov.co/Public/Tendering/OpportunityDetail/Index?noticeUID=CO1.NTC.1391528&amp;isFromPublicArea=True&amp;isModal=False" TargetMode="External"/><Relationship Id="rId251" Type="http://schemas.openxmlformats.org/officeDocument/2006/relationships/hyperlink" Target="https://community.secop.gov.co/Public/Tendering/OpportunityDetail/Index?noticeUID=CO1.NTC.1401366&amp;isFromPublicArea=True&amp;isModal=False" TargetMode="External"/><Relationship Id="rId25" Type="http://schemas.openxmlformats.org/officeDocument/2006/relationships/hyperlink" Target="https://community.secop.gov.co/Public/Tendering/OpportunityDetail/Index?noticeUID=CO1.NTC.1286665&amp;isFromPublicArea=True&amp;isModal=False" TargetMode="External"/><Relationship Id="rId46" Type="http://schemas.openxmlformats.org/officeDocument/2006/relationships/hyperlink" Target="https://community.secop.gov.co/Public/Tendering/OpportunityDetail/Index?noticeUID=CO1.NTC.1350703&amp;isFromPublicArea=True&amp;isModal=False" TargetMode="External"/><Relationship Id="rId67" Type="http://schemas.openxmlformats.org/officeDocument/2006/relationships/hyperlink" Target="https://community.secop.gov.co/Public/Tendering/OpportunityDetail/Index?noticeUID=CO1.NTC.1319115&amp;isFromPublicArea=True&amp;isModal=False" TargetMode="External"/><Relationship Id="rId88" Type="http://schemas.openxmlformats.org/officeDocument/2006/relationships/hyperlink" Target="https://community.secop.gov.co/Public/Tendering/OpportunityDetail/Index?noticeUID=CO1.NTC.1316909&amp;isFromPublicArea=True&amp;isModal=False" TargetMode="External"/><Relationship Id="rId111" Type="http://schemas.openxmlformats.org/officeDocument/2006/relationships/hyperlink" Target="https://community.secop.gov.co/Public/Tendering/OpportunityDetail/Index?noticeUID=CO1.NTC.1329218&amp;isFromPublicArea=True&amp;isModal=False" TargetMode="External"/><Relationship Id="rId132" Type="http://schemas.openxmlformats.org/officeDocument/2006/relationships/hyperlink" Target="https://community.secop.gov.co/Public/Tendering/OpportunityDetail/Index?noticeUID=CO1.NTC.1131430&amp;isFromPublicArea=True&amp;isModal=False" TargetMode="External"/><Relationship Id="rId153" Type="http://schemas.openxmlformats.org/officeDocument/2006/relationships/hyperlink" Target="https://community.secop.gov.co/Public/Tendering/OpportunityDetail/Index?noticeUID=CO1.NTC.1092453&amp;isFromPublicArea=True&amp;isModal=False" TargetMode="External"/><Relationship Id="rId174" Type="http://schemas.openxmlformats.org/officeDocument/2006/relationships/hyperlink" Target="https://community.secop.gov.co/Public/Tendering/OpportunityDetail/Index?noticeUID=CO1.NTC.1157752&amp;isFromPublicArea=True&amp;isModal=False" TargetMode="External"/><Relationship Id="rId195" Type="http://schemas.openxmlformats.org/officeDocument/2006/relationships/hyperlink" Target="https://community.secop.gov.co/Public/Tendering/OpportunityDetail/Index?noticeUID=CO1.NTC.1251736&amp;isFromPublicArea=True&amp;isModal=False" TargetMode="External"/><Relationship Id="rId209" Type="http://schemas.openxmlformats.org/officeDocument/2006/relationships/hyperlink" Target="https://community.secop.gov.co/Public/Tendering/OpportunityDetail/Index?noticeUID=CO1.NTC.1275366&amp;isFromPublicArea=True&amp;isModal=False" TargetMode="External"/><Relationship Id="rId220" Type="http://schemas.openxmlformats.org/officeDocument/2006/relationships/hyperlink" Target="https://community.secop.gov.co/Public/Tendering/OpportunityDetail/Index?noticeUID=CO1.NTC.1392583&amp;isFromPublicArea=True&amp;isModal=False" TargetMode="External"/><Relationship Id="rId241" Type="http://schemas.openxmlformats.org/officeDocument/2006/relationships/hyperlink" Target="https://community.secop.gov.co/Public/Tendering/OpportunityDetail/Index?noticeUID=CO1.NTC.1388719&amp;isFromPublicArea=True&amp;isModal=False" TargetMode="External"/><Relationship Id="rId15" Type="http://schemas.openxmlformats.org/officeDocument/2006/relationships/hyperlink" Target="https://community.secop.gov.co/Public/Tendering/OpportunityDetail/Index?noticeUID=CO1.NTC.1322558&amp;isFromPublicArea=True&amp;isModal=False" TargetMode="External"/><Relationship Id="rId36" Type="http://schemas.openxmlformats.org/officeDocument/2006/relationships/hyperlink" Target="https://community.secop.gov.co/Public/Tendering/OpportunityDetail/Index?noticeUID=CO1.NTC.1354128&amp;isFromPublicArea=True&amp;isModal=False" TargetMode="External"/><Relationship Id="rId57" Type="http://schemas.openxmlformats.org/officeDocument/2006/relationships/hyperlink" Target="https://community.secop.gov.co/Public/Tendering/OpportunityDetail/Index?noticeUID=CO1.NTC.1318177&amp;isFromPublicArea=True&amp;isModal=False" TargetMode="External"/><Relationship Id="rId262" Type="http://schemas.openxmlformats.org/officeDocument/2006/relationships/hyperlink" Target="https://community.secop.gov.co/Public/Tendering/OpportunityDetail/Index?noticeUID=CO1.NTC.1466233&amp;isFromPublicArea=True&amp;isModal=False" TargetMode="External"/><Relationship Id="rId78" Type="http://schemas.openxmlformats.org/officeDocument/2006/relationships/hyperlink" Target="https://community.secop.gov.co/Public/Tendering/OpportunityDetail/Index?noticeUID=CO1.NTC.1290535&amp;isFromPublicArea=True&amp;isModal=False" TargetMode="External"/><Relationship Id="rId99" Type="http://schemas.openxmlformats.org/officeDocument/2006/relationships/hyperlink" Target="https://community.secop.gov.co/Public/Tendering/OpportunityDetail/Index?noticeUID=CO1.NTC.1343231&amp;isFromPublicArea=True&amp;isModal=False" TargetMode="External"/><Relationship Id="rId101" Type="http://schemas.openxmlformats.org/officeDocument/2006/relationships/hyperlink" Target="https://community.secop.gov.co/Public/Tendering/OpportunityDetail/Index?noticeUID=CO1.NTC.1342678&amp;isFromPublicArea=True&amp;isModal=False" TargetMode="External"/><Relationship Id="rId122" Type="http://schemas.openxmlformats.org/officeDocument/2006/relationships/hyperlink" Target="https://community.secop.gov.co/Public/Tendering/OpportunityDetail/Index?noticeUID=CO1.NTC.1307326&amp;isFromPublicArea=True&amp;isModal=False" TargetMode="External"/><Relationship Id="rId143" Type="http://schemas.openxmlformats.org/officeDocument/2006/relationships/hyperlink" Target="https://community.secop.gov.co/Public/Tendering/OpportunityDetail/Index?noticeUID=CO1.NTC.1138886&amp;isFromPublicArea=True&amp;isModal=False" TargetMode="External"/><Relationship Id="rId164" Type="http://schemas.openxmlformats.org/officeDocument/2006/relationships/hyperlink" Target="https://community.secop.gov.co/Public/Tendering/OpportunityDetail/Index?noticeUID=CO1.NTC.1122682&amp;isFromPublicArea=True&amp;isModal=False" TargetMode="External"/><Relationship Id="rId185" Type="http://schemas.openxmlformats.org/officeDocument/2006/relationships/hyperlink" Target="https://community.secop.gov.co/Public/Tendering/OpportunityDetail/Index?noticeUID=CO1.NTC.1204586&amp;isFromPublicArea=True&amp;isModal=False" TargetMode="External"/><Relationship Id="rId9" Type="http://schemas.openxmlformats.org/officeDocument/2006/relationships/hyperlink" Target="https://community.secop.gov.co/Public/Tendering/OpportunityDetail/Index?noticeUID=CO1.NTC.1319111&amp;isFromPublicArea=True&amp;isModal=False" TargetMode="External"/><Relationship Id="rId210" Type="http://schemas.openxmlformats.org/officeDocument/2006/relationships/hyperlink" Target="https://community.secop.gov.co/Public/Tendering/OpportunityDetail/Index?noticeUID=CO1.NTC.1276527&amp;isFromPublicArea=True&amp;isModal=False" TargetMode="External"/><Relationship Id="rId26" Type="http://schemas.openxmlformats.org/officeDocument/2006/relationships/hyperlink" Target="https://community.secop.gov.co/Public/Tendering/OpportunityDetail/Index?noticeUID=CO1.NTC.1312900&amp;isFromPublicArea=True&amp;isModal=False" TargetMode="External"/><Relationship Id="rId231" Type="http://schemas.openxmlformats.org/officeDocument/2006/relationships/hyperlink" Target="https://community.secop.gov.co/Public/Tendering/OpportunityDetail/Index?noticeUID=CO1.NTC.1391506&amp;isFromPublicArea=True&amp;isModal=False" TargetMode="External"/><Relationship Id="rId252" Type="http://schemas.openxmlformats.org/officeDocument/2006/relationships/hyperlink" Target="https://community.secop.gov.co/Public/Tendering/OpportunityDetail/Index?noticeUID=CO1.NTC.1307167&amp;isFromPublicArea=True&amp;isModal=False" TargetMode="External"/><Relationship Id="rId47" Type="http://schemas.openxmlformats.org/officeDocument/2006/relationships/hyperlink" Target="https://community.secop.gov.co/Public/Tendering/OpportunityDetail/Index?noticeUID=CO1.NTC.1350160&amp;isFromPublicArea=True&amp;isModal=False" TargetMode="External"/><Relationship Id="rId68" Type="http://schemas.openxmlformats.org/officeDocument/2006/relationships/hyperlink" Target="https://community.secop.gov.co/Public/Tendering/OpportunityDetail/Index?noticeUID=CO1.NTC.1319015&amp;isFromPublicArea=True&amp;isModal=False" TargetMode="External"/><Relationship Id="rId89" Type="http://schemas.openxmlformats.org/officeDocument/2006/relationships/hyperlink" Target="https://community.secop.gov.co/Public/Tendering/OpportunityDetail/Index?noticeUID=CO1.NTC.1317184&amp;isFromPublicArea=True&amp;isModal=False" TargetMode="External"/><Relationship Id="rId112" Type="http://schemas.openxmlformats.org/officeDocument/2006/relationships/hyperlink" Target="https://community.secop.gov.co/Public/Tendering/OpportunityDetail/Index?noticeUID=CO1.NTC.1328774&amp;isFromPublicArea=True&amp;isModal=Fals" TargetMode="External"/><Relationship Id="rId133" Type="http://schemas.openxmlformats.org/officeDocument/2006/relationships/hyperlink" Target="https://community.secop.gov.co/Public/Tendering/OpportunityDetail/Index?noticeUID=CO1.NTC.1093265&amp;isFromPublicArea=True&amp;isModal=False" TargetMode="External"/><Relationship Id="rId154" Type="http://schemas.openxmlformats.org/officeDocument/2006/relationships/hyperlink" Target="https://community.secop.gov.co/Public/Tendering/OpportunityDetail/Index?noticeUID=CO1.NTC.1095554&amp;isFromPublicArea=True&amp;isModal=False" TargetMode="External"/><Relationship Id="rId175" Type="http://schemas.openxmlformats.org/officeDocument/2006/relationships/hyperlink" Target="https://community.secop.gov.co/Public/Tendering/OpportunityDetail/Index?noticeUID=CO1.NTC.1157683&amp;isFromPublicArea=True&amp;isModal=False" TargetMode="External"/><Relationship Id="rId196" Type="http://schemas.openxmlformats.org/officeDocument/2006/relationships/hyperlink" Target="https://community.secop.gov.co/Public/Tendering/OpportunityDetail/Index?noticeUID=CO1.NTC.1251812&amp;isFromPublicArea=True&amp;isModal=False" TargetMode="External"/><Relationship Id="rId200" Type="http://schemas.openxmlformats.org/officeDocument/2006/relationships/hyperlink" Target="https://community.secop.gov.co/Public/Tendering/OpportunityDetail/Index?noticeUID=CO1.NTC.1258227&amp;isFromPublicArea=True&amp;isModal=False" TargetMode="External"/><Relationship Id="rId16" Type="http://schemas.openxmlformats.org/officeDocument/2006/relationships/hyperlink" Target="https://community.secop.gov.co/Public/Tendering/OpportunityDetail/Index?noticeUID=CO1.NTC.1320075&amp;isFromPublicArea=True&amp;isModal=False" TargetMode="External"/><Relationship Id="rId221" Type="http://schemas.openxmlformats.org/officeDocument/2006/relationships/hyperlink" Target="https://community.secop.gov.co/Public/Tendering/OpportunityDetail/Index?noticeUID=CO1.NTC.1392579&amp;isFromPublicArea=True&amp;isModal=False" TargetMode="External"/><Relationship Id="rId242" Type="http://schemas.openxmlformats.org/officeDocument/2006/relationships/hyperlink" Target="https://community.secop.gov.co/Public/Tendering/OpportunityDetail/Index?noticeUID=CO1.NTC.1388932&amp;isFromPublicArea=True&amp;isModal=False" TargetMode="External"/><Relationship Id="rId263" Type="http://schemas.openxmlformats.org/officeDocument/2006/relationships/hyperlink" Target="https://community.secop.gov.co/Public/Tendering/OpportunityDetail/Index?noticeUID=CO1.NTC.1461680&amp;isFromPublicArea=True&amp;isModal=False" TargetMode="External"/><Relationship Id="rId37" Type="http://schemas.openxmlformats.org/officeDocument/2006/relationships/hyperlink" Target="https://community.secop.gov.co/Public/Tendering/OpportunityDetail/Index?noticeUID=CO1.NTC.1352131&amp;isFromPublicArea=True&amp;isModal=False" TargetMode="External"/><Relationship Id="rId58" Type="http://schemas.openxmlformats.org/officeDocument/2006/relationships/hyperlink" Target="https://community.secop.gov.co/Public/Tendering/OpportunityDetail/Index?noticeUID=CO1.NTC.1318804&amp;isFromPublicArea=True&amp;isModal=False" TargetMode="External"/><Relationship Id="rId79" Type="http://schemas.openxmlformats.org/officeDocument/2006/relationships/hyperlink" Target="https://community.secop.gov.co/Public/Tendering/OpportunityDetail/Index?noticeUID=CO1.NTC.1308324&amp;isFromPublicArea=True&amp;isModal=False" TargetMode="External"/><Relationship Id="rId102" Type="http://schemas.openxmlformats.org/officeDocument/2006/relationships/hyperlink" Target="https://community.secop.gov.co/Public/Tendering/OpportunityDetail/Index?noticeUID=CO1.NTC.1342721&amp;isFromPublicArea=True&amp;isModal=False" TargetMode="External"/><Relationship Id="rId123" Type="http://schemas.openxmlformats.org/officeDocument/2006/relationships/hyperlink" Target="https://community.secop.gov.co/Public/Tendering/OpportunityDetail/Index?noticeUID=CO1.NTC.1234620&amp;isFromPublicArea=True&amp;isModal=False" TargetMode="External"/><Relationship Id="rId144" Type="http://schemas.openxmlformats.org/officeDocument/2006/relationships/hyperlink" Target="https://community.secop.gov.co/Public/Tendering/OpportunityDetail/Index?noticeUID=CO1.NTC.1136698&amp;isFromPublicArea=True&amp;isModal=False" TargetMode="External"/><Relationship Id="rId90" Type="http://schemas.openxmlformats.org/officeDocument/2006/relationships/hyperlink" Target="https://community.secop.gov.co/Public/Tendering/OpportunityDetail/Index?noticeUID=CO1.NTC.1317661&amp;isFromPublicArea=True&amp;isModal=False" TargetMode="External"/><Relationship Id="rId165" Type="http://schemas.openxmlformats.org/officeDocument/2006/relationships/hyperlink" Target="https://community.secop.gov.co/Public/Tendering/OpportunityDetail/Index?noticeUID=CO1.NTC.1125662&amp;isFromPublicArea=True&amp;isModal=False" TargetMode="External"/><Relationship Id="rId186" Type="http://schemas.openxmlformats.org/officeDocument/2006/relationships/hyperlink" Target="https://community.secop.gov.co/Public/Tendering/OpportunityDetail/Index?noticeUID=CO1.NTC.1203678&amp;isFromPublicArea=True&amp;isModal=False" TargetMode="External"/><Relationship Id="rId211" Type="http://schemas.openxmlformats.org/officeDocument/2006/relationships/hyperlink" Target="https://community.secop.gov.co/Public/Tendering/OpportunityDetail/Index?noticeUID=CO1.NTC.1278734&amp;isFromPublicArea=True&amp;isModal=False" TargetMode="External"/><Relationship Id="rId232" Type="http://schemas.openxmlformats.org/officeDocument/2006/relationships/hyperlink" Target="https://community.secop.gov.co/Public/Tendering/OpportunityDetail/Index?noticeUID=CO1.NTC.1391093&amp;isFromPublicArea=True&amp;isModal=False" TargetMode="External"/><Relationship Id="rId253" Type="http://schemas.openxmlformats.org/officeDocument/2006/relationships/hyperlink" Target="https://community.secop.gov.co/Public/Tendering/OpportunityDetail/Index?noticeUID=CO1.NTC.1392574&amp;isFromPublicArea=True&amp;isModal=False" TargetMode="External"/><Relationship Id="rId27" Type="http://schemas.openxmlformats.org/officeDocument/2006/relationships/hyperlink" Target="https://community.secop.gov.co/Public/Tendering/OpportunityDetail/Index?noticeUID=CO1.NTC.1317268&amp;isFromPublicArea=True&amp;isModal=False" TargetMode="External"/><Relationship Id="rId48" Type="http://schemas.openxmlformats.org/officeDocument/2006/relationships/hyperlink" Target="https://community.secop.gov.co/Public/Tendering/OpportunityDetail/Index?noticeUID=CO1.NTC.1350338&amp;isFromPublicArea=True&amp;isModal=False" TargetMode="External"/><Relationship Id="rId69" Type="http://schemas.openxmlformats.org/officeDocument/2006/relationships/hyperlink" Target="https://community.secop.gov.co/Public/Tendering/OpportunityDetail/Index?noticeUID=CO1.NTC.1318850&amp;isFromPublicArea=True&amp;isModal=False" TargetMode="External"/><Relationship Id="rId113" Type="http://schemas.openxmlformats.org/officeDocument/2006/relationships/hyperlink" Target="https://community.secop.gov.co/Public/Tendering/OpportunityDetail/Index?noticeUID=CO1.NTC.1328764&amp;isFromPublicArea=True&amp;isModal=False" TargetMode="External"/><Relationship Id="rId134" Type="http://schemas.openxmlformats.org/officeDocument/2006/relationships/hyperlink" Target="https://www.contratos.gov.co/consultas/detalleProceso.do?numConstancia=20-22-16249" TargetMode="External"/><Relationship Id="rId80" Type="http://schemas.openxmlformats.org/officeDocument/2006/relationships/hyperlink" Target="https://community.secop.gov.co/Public/Tendering/OpportunityDetail/Index?noticeUID=CO1.NTC.1308636&amp;isFromPublicArea=True&amp;isModal=False" TargetMode="External"/><Relationship Id="rId155" Type="http://schemas.openxmlformats.org/officeDocument/2006/relationships/hyperlink" Target="https://community.secop.gov.co/Public/Tendering/OpportunityDetail/Index?noticeUID=CO1.NTC.1388453&amp;isFromPublicArea=True&amp;isModal=False" TargetMode="External"/><Relationship Id="rId176" Type="http://schemas.openxmlformats.org/officeDocument/2006/relationships/hyperlink" Target="https://community.secop.gov.co/Public/Tendering/OpportunityDetail/Index?noticeUID=CO1.NTC.1157862&amp;isFromPublicArea=True&amp;isModal=False" TargetMode="External"/><Relationship Id="rId197" Type="http://schemas.openxmlformats.org/officeDocument/2006/relationships/hyperlink" Target="https://community.secop.gov.co/Public/Tendering/OpportunityDetail/Index?noticeUID=CO1.NTC.1252527&amp;isFromPublicArea=True&amp;isModal=False" TargetMode="External"/><Relationship Id="rId201" Type="http://schemas.openxmlformats.org/officeDocument/2006/relationships/hyperlink" Target="https://community.secop.gov.co/Public/Tendering/OpportunityDetail/Index?noticeUID=CO1.NTC.1258589&amp;isFromPublicArea=True&amp;isModal=False" TargetMode="External"/><Relationship Id="rId222" Type="http://schemas.openxmlformats.org/officeDocument/2006/relationships/hyperlink" Target="https://community.secop.gov.co/Public/Tendering/OpportunityDetail/Index?noticeUID=CO1.NTC.1393005&amp;isFromPublicArea=True&amp;isModal=False" TargetMode="External"/><Relationship Id="rId243" Type="http://schemas.openxmlformats.org/officeDocument/2006/relationships/hyperlink" Target="https://community.secop.gov.co/Public/Tendering/OpportunityDetail/Index?noticeUID=CO1.NTC.1391043&amp;isFromPublicArea=True&amp;isModal=False" TargetMode="External"/><Relationship Id="rId264" Type="http://schemas.openxmlformats.org/officeDocument/2006/relationships/hyperlink" Target="https://community.secop.gov.co/Public/Tendering/OpportunityDetail/Index?noticeUID=CO1.NTC.1463252&amp;isFromPublicArea=True&amp;isModal=False" TargetMode="External"/><Relationship Id="rId17" Type="http://schemas.openxmlformats.org/officeDocument/2006/relationships/hyperlink" Target="https://community.secop.gov.co/Public/Tendering/OpportunityDetail/Index?noticeUID=CO1.NTC.1320074&amp;isFromPublicArea=True&amp;isModal=False" TargetMode="External"/><Relationship Id="rId38" Type="http://schemas.openxmlformats.org/officeDocument/2006/relationships/hyperlink" Target="https://community.secop.gov.co/Public/Tendering/OpportunityDetail/Index?noticeUID=CO1.NTC.1104424&amp;isFromPublicArea=True&amp;isModal=False" TargetMode="External"/><Relationship Id="rId59" Type="http://schemas.openxmlformats.org/officeDocument/2006/relationships/hyperlink" Target="https://community.secop.gov.co/Public/Tendering/OpportunityDetail/Index?noticeUID=CO1.NTC.1318703&amp;isFromPublicArea=True&amp;isModal=False" TargetMode="External"/><Relationship Id="rId103" Type="http://schemas.openxmlformats.org/officeDocument/2006/relationships/hyperlink" Target="https://community.secop.gov.co/Public/Tendering/OpportunityDetail/Index?noticeUID=CO1.NTC.1341479&amp;isFromPublicArea=True&amp;isModal=False" TargetMode="External"/><Relationship Id="rId124" Type="http://schemas.openxmlformats.org/officeDocument/2006/relationships/hyperlink" Target="https://community.secop.gov.co/Public/Tendering/OpportunityDetail/Index?noticeUID=CO1.NTC.1319905&amp;isFromPublicArea=True&amp;isModal=False" TargetMode="External"/><Relationship Id="rId70" Type="http://schemas.openxmlformats.org/officeDocument/2006/relationships/hyperlink" Target="https://community.secop.gov.co/Public/Tendering/OpportunityDetail/Index?noticeUID=CO1.NTC.1318863&amp;isFromPublicArea=True&amp;isModal=False" TargetMode="External"/><Relationship Id="rId91" Type="http://schemas.openxmlformats.org/officeDocument/2006/relationships/hyperlink" Target="https://community.secop.gov.co/Public/Tendering/OpportunityDetail/Index?noticeUID=CO1.NTC.1318143&amp;isFromPublicArea=True&amp;isModal=False" TargetMode="External"/><Relationship Id="rId145" Type="http://schemas.openxmlformats.org/officeDocument/2006/relationships/hyperlink" Target="https://community.secop.gov.co/Public/Tendering/OpportunityDetail/Index?noticeUID=CO1.NTC.1139024&amp;isFromPublicArea=True&amp;isModal=False" TargetMode="External"/><Relationship Id="rId166" Type="http://schemas.openxmlformats.org/officeDocument/2006/relationships/hyperlink" Target="https://community.secop.gov.co/Public/Tendering/OpportunityDetail/Index?noticeUID=CO1.NTC.1126096&amp;isFromPublicArea=True&amp;isModal=False" TargetMode="External"/><Relationship Id="rId187" Type="http://schemas.openxmlformats.org/officeDocument/2006/relationships/hyperlink" Target="https://community.secop.gov.co/Public/Tendering/OpportunityDetail/Index?noticeUID=CO1.NTC.1205260&amp;isFromPublicArea=True&amp;isModal=False" TargetMode="External"/><Relationship Id="rId1" Type="http://schemas.openxmlformats.org/officeDocument/2006/relationships/hyperlink" Target="https://hecaa.mineducacion.gov.co/consultaspublicas/programas" TargetMode="External"/><Relationship Id="rId212" Type="http://schemas.openxmlformats.org/officeDocument/2006/relationships/hyperlink" Target="https://community.secop.gov.co/Public/Tendering/OpportunityDetail/Index?noticeUID=CO1.NTC.1393322&amp;isFromPublicArea=True&amp;isModal=False" TargetMode="External"/><Relationship Id="rId233" Type="http://schemas.openxmlformats.org/officeDocument/2006/relationships/hyperlink" Target="https://community.secop.gov.co/Public/Tendering/OpportunityDetail/Index?noticeUID=CO1.NTC.1391507&amp;isFromPublicArea=True&amp;isModal=False" TargetMode="External"/><Relationship Id="rId254" Type="http://schemas.openxmlformats.org/officeDocument/2006/relationships/hyperlink" Target="https://community.secop.gov.co/Public/Tendering/OpportunityDetail/Index?noticeUID=CO1.NTC.1366533&amp;isFromPublicArea=True&amp;isModal=False" TargetMode="External"/><Relationship Id="rId28" Type="http://schemas.openxmlformats.org/officeDocument/2006/relationships/hyperlink" Target="https://community.secop.gov.co/Public/Tendering/OpportunityDetail/Index?noticeUID=CO1.NTC.1319161&amp;isFromPublicArea=True&amp;isModal=False" TargetMode="External"/><Relationship Id="rId49" Type="http://schemas.openxmlformats.org/officeDocument/2006/relationships/hyperlink" Target="https://community.secop.gov.co/Public/Tendering/OpportunityDetail/Index?noticeUID=CO1.NTC.1257959&amp;isFromPublicArea=True&amp;isModal=False" TargetMode="External"/><Relationship Id="rId114" Type="http://schemas.openxmlformats.org/officeDocument/2006/relationships/hyperlink" Target="https://community.secop.gov.co/Public/Tendering/OpportunityDetail/Index?noticeUID=CO1.NTC.1324128&amp;isFromPublicArea=True&amp;isModal=False" TargetMode="External"/><Relationship Id="rId60" Type="http://schemas.openxmlformats.org/officeDocument/2006/relationships/hyperlink" Target="https://community.secop.gov.co/Public/Tendering/OpportunityDetail/Index?noticeUID=CO1.NTC.1318702&amp;isFromPublicArea=True&amp;isModal=False" TargetMode="External"/><Relationship Id="rId81" Type="http://schemas.openxmlformats.org/officeDocument/2006/relationships/hyperlink" Target="https://community.secop.gov.co/Public/Tendering/OpportunityDetail/Index?noticeUID=CO1.NTC.1319279&amp;isFromPublicArea=True&amp;isModal=False" TargetMode="External"/><Relationship Id="rId135" Type="http://schemas.openxmlformats.org/officeDocument/2006/relationships/hyperlink" Target="https://www.contratos.gov.co/consultas/detalleProceso.do?numConstancia=20-22-15330" TargetMode="External"/><Relationship Id="rId156" Type="http://schemas.openxmlformats.org/officeDocument/2006/relationships/hyperlink" Target="https://community.secop.gov.co/Public/Tendering/OpportunityDetail/Index?noticeUID=CO1.NTC.1385772&amp;isFromPublicArea=True&amp;isModal=False" TargetMode="External"/><Relationship Id="rId177" Type="http://schemas.openxmlformats.org/officeDocument/2006/relationships/hyperlink" Target="https://community.secop.gov.co/Public/Tendering/OpportunityDetail/Index?noticeUID=CO1.NTC.1159066&amp;isFromPublicArea=True&amp;isModal=False" TargetMode="External"/><Relationship Id="rId198" Type="http://schemas.openxmlformats.org/officeDocument/2006/relationships/hyperlink" Target="https://community.secop.gov.co/Public/Tendering/OpportunityDetail/Index?noticeUID=CO1.NTC.1262712&amp;isFromPublicArea=True&amp;isModal=False" TargetMode="External"/><Relationship Id="rId202" Type="http://schemas.openxmlformats.org/officeDocument/2006/relationships/hyperlink" Target="https://community.secop.gov.co/Public/Tendering/OpportunityDetail/Index?noticeUID=CO1.NTC.1267461&amp;isFromPublicArea=True&amp;isModal=False" TargetMode="External"/><Relationship Id="rId223" Type="http://schemas.openxmlformats.org/officeDocument/2006/relationships/hyperlink" Target="https://community.secop.gov.co/Public/Tendering/OpportunityDetail/Index?noticeUID=CO1.NTC.1392656&amp;isFromPublicArea=True&amp;isModal=False" TargetMode="External"/><Relationship Id="rId244" Type="http://schemas.openxmlformats.org/officeDocument/2006/relationships/hyperlink" Target="https://community.secop.gov.co/Public/Tendering/OpportunityDetail/Index?noticeUID=CO1.NTC.1407855&amp;isFromPublicArea=True&amp;isModal=False" TargetMode="External"/><Relationship Id="rId18" Type="http://schemas.openxmlformats.org/officeDocument/2006/relationships/hyperlink" Target="https://community.secop.gov.co/Public/Tendering/OpportunityDetail/Index?noticeUID=CO1.NTC.1324046&amp;isFromPublicArea=True&amp;isModal=False" TargetMode="External"/><Relationship Id="rId39" Type="http://schemas.openxmlformats.org/officeDocument/2006/relationships/hyperlink" Target="https://community.secop.gov.co/Public/Tendering/OpportunityDetail/Index?noticeUID=CO1.NTC.1353266&amp;isFromPublicArea=True&amp;isModal=False" TargetMode="External"/><Relationship Id="rId265" Type="http://schemas.openxmlformats.org/officeDocument/2006/relationships/hyperlink" Target="https://community.secop.gov.co/Public/Tendering/OpportunityDetail/Index?noticeUID=CO1.NTC.1463255&amp;isFromPublicArea=True&amp;isModal=False" TargetMode="External"/><Relationship Id="rId50" Type="http://schemas.openxmlformats.org/officeDocument/2006/relationships/hyperlink" Target="https://community.secop.gov.co/Public/Tendering/OpportunityDetail/Index?noticeUID=CO1.NTC.1313118&amp;isFromPublicArea=True&amp;isModal=False" TargetMode="External"/><Relationship Id="rId104" Type="http://schemas.openxmlformats.org/officeDocument/2006/relationships/hyperlink" Target="https://community.secop.gov.co/Public/Tendering/OpportunityDetail/Index?noticeUID=CO1.NTC.1341291&amp;isFromPublicArea=True&amp;isModal=False" TargetMode="External"/><Relationship Id="rId125" Type="http://schemas.openxmlformats.org/officeDocument/2006/relationships/hyperlink" Target="https://community.secop.gov.co/Public/Tendering/OpportunityDetail/Index?noticeUID=CO1.NTC.1222626&amp;isFromPublicArea=True&amp;isModal=False" TargetMode="External"/><Relationship Id="rId146" Type="http://schemas.openxmlformats.org/officeDocument/2006/relationships/hyperlink" Target="https://community.secop.gov.co/Public/Tendering/OpportunityDetail/Index?noticeUID=CO1.NTC.1138884&amp;isFromPublicArea=True&amp;isModal=False" TargetMode="External"/><Relationship Id="rId167" Type="http://schemas.openxmlformats.org/officeDocument/2006/relationships/hyperlink" Target="https://community.secop.gov.co/Public/Tendering/OpportunityDetail/Index?noticeUID=CO1.NTC.1135035&amp;isFromPublicArea=True&amp;isModal=False" TargetMode="External"/><Relationship Id="rId188" Type="http://schemas.openxmlformats.org/officeDocument/2006/relationships/hyperlink" Target="https://community.secop.gov.co/Public/Tendering/OpportunityDetail/Index?noticeUID=CO1.NTC.1205534&amp;isFromPublicArea=True&amp;isModal=False" TargetMode="External"/><Relationship Id="rId71" Type="http://schemas.openxmlformats.org/officeDocument/2006/relationships/hyperlink" Target="https://community.secop.gov.co/Public/Tendering/OpportunityDetail/Index?noticeUID=CO1.NTC.1319731&amp;isFromPublicArea=True&amp;isModal=False" TargetMode="External"/><Relationship Id="rId92" Type="http://schemas.openxmlformats.org/officeDocument/2006/relationships/hyperlink" Target="https://community.secop.gov.co/Public/Tendering/OpportunityDetail/Index?noticeUID=CO1.NTC.1318151&amp;isFromPublicArea=True&amp;isModal=False" TargetMode="External"/><Relationship Id="rId213" Type="http://schemas.openxmlformats.org/officeDocument/2006/relationships/hyperlink" Target="https://community.secop.gov.co/Public/Tendering/OpportunityDetail/Index?noticeUID=CO1.NTC.1393320&amp;isFromPublicArea=True&amp;isModal=False" TargetMode="External"/><Relationship Id="rId234" Type="http://schemas.openxmlformats.org/officeDocument/2006/relationships/hyperlink" Target="https://community.secop.gov.co/Public/Tendering/OpportunityDetail/Index?noticeUID=CO1.NTC.1391152&amp;isFromPublicArea=True&amp;isModal=False" TargetMode="External"/><Relationship Id="rId2" Type="http://schemas.openxmlformats.org/officeDocument/2006/relationships/hyperlink" Target="https://community.secop.gov.co/Public/Tendering/OpportunityDetail/Index?noticeUID=CO1.NTC.1205468&amp;isFromPublicArea=True&amp;isModal=False" TargetMode="External"/><Relationship Id="rId29" Type="http://schemas.openxmlformats.org/officeDocument/2006/relationships/hyperlink" Target="https://community.secop.gov.co/Public/Tendering/OpportunityDetail/Index?noticeUID=CO1.NTC.1325969&amp;isFromPublicArea=True&amp;isModal=False" TargetMode="External"/><Relationship Id="rId255" Type="http://schemas.openxmlformats.org/officeDocument/2006/relationships/hyperlink" Target="https://community.secop.gov.co/Public/Tendering/OpportunityDetail/Index?noticeUID=CO1.NTC.1460484&amp;isFromPublicArea=True&amp;isModal=False" TargetMode="External"/><Relationship Id="rId40" Type="http://schemas.openxmlformats.org/officeDocument/2006/relationships/hyperlink" Target="https://community.secop.gov.co/Public/Tendering/OpportunityDetail/Index?noticeUID=CO1.NTC.1352400&amp;isFromPublicArea=True&amp;isModal=False" TargetMode="External"/><Relationship Id="rId115" Type="http://schemas.openxmlformats.org/officeDocument/2006/relationships/hyperlink" Target="https://community.secop.gov.co/Public/Tendering/OpportunityDetail/Index?noticeUID=CO1.NTC.1323656&amp;isFromPublicArea=True&amp;isModal=False" TargetMode="External"/><Relationship Id="rId136" Type="http://schemas.openxmlformats.org/officeDocument/2006/relationships/hyperlink" Target="https://community.secop.gov.co/Public/Tendering/OpportunityDetail/Index?noticeUID=CO1.NTC.1251210&amp;isFromPublicArea=True&amp;isModal=False" TargetMode="External"/><Relationship Id="rId157" Type="http://schemas.openxmlformats.org/officeDocument/2006/relationships/hyperlink" Target="https://community.secop.gov.co/Public/Tendering/OpportunityDetail/Index?noticeUID=CO1.NTC.1231159&amp;isFromPublicArea=True&amp;isModal=False" TargetMode="External"/><Relationship Id="rId178" Type="http://schemas.openxmlformats.org/officeDocument/2006/relationships/hyperlink" Target="https://community.secop.gov.co/Public/Tendering/OpportunityDetail/Index?noticeUID=CO1.NTC.1159186&amp;isFromPublicArea=True&amp;isModal=False" TargetMode="External"/><Relationship Id="rId61" Type="http://schemas.openxmlformats.org/officeDocument/2006/relationships/hyperlink" Target="https://community.secop.gov.co/Public/Tendering/OpportunityDetail/Index?noticeUID=CO1.NTC.1318805&amp;isFromPublicArea=True&amp;isModal=False" TargetMode="External"/><Relationship Id="rId82" Type="http://schemas.openxmlformats.org/officeDocument/2006/relationships/hyperlink" Target="https://community.secop.gov.co/Public/Tendering/OpportunityDetail/Index?noticeUID=CO1.NTC.1319762&amp;isFromPublicArea=True&amp;isModal=False" TargetMode="External"/><Relationship Id="rId199" Type="http://schemas.openxmlformats.org/officeDocument/2006/relationships/hyperlink" Target="https://community.secop.gov.co/Public/Tendering/OpportunityDetail/Index?noticeUID=CO1.NTC.1258125&amp;isFromPublicArea=True&amp;isModal=False" TargetMode="External"/><Relationship Id="rId203" Type="http://schemas.openxmlformats.org/officeDocument/2006/relationships/hyperlink" Target="https://community.secop.gov.co/Public/Tendering/OpportunityDetail/Index?noticeUID=CO1.NTC.1263604&amp;isFromPublicArea=True&amp;isModal=False" TargetMode="External"/><Relationship Id="rId19" Type="http://schemas.openxmlformats.org/officeDocument/2006/relationships/hyperlink" Target="https://community.secop.gov.co/Public/Tendering/OpportunityDetail/Index?noticeUID=CO1.NTC.1324047&amp;isFromPublicArea=True&amp;isModal=False" TargetMode="External"/><Relationship Id="rId224" Type="http://schemas.openxmlformats.org/officeDocument/2006/relationships/hyperlink" Target="https://community.secop.gov.co/Public/Tendering/OpportunityDetail/Index?noticeUID=CO1.NTC.1392547&amp;isFromPublicArea=True&amp;isModal=False" TargetMode="External"/><Relationship Id="rId245" Type="http://schemas.openxmlformats.org/officeDocument/2006/relationships/hyperlink" Target="https://community.secop.gov.co/Public/Tendering/OpportunityDetail/Index?noticeUID=CO1.NTC.1406179&amp;isFromPublicArea=True&amp;isModal=False" TargetMode="External"/><Relationship Id="rId266" Type="http://schemas.openxmlformats.org/officeDocument/2006/relationships/hyperlink" Target="https://community.secop.gov.co/Public/Tendering/OpportunityDetail/Index?noticeUID=CO1.NTC.1465106&amp;isFromPublicArea=True&amp;isModal=False" TargetMode="External"/><Relationship Id="rId30" Type="http://schemas.openxmlformats.org/officeDocument/2006/relationships/hyperlink" Target="https://community.secop.gov.co/Public/Tendering/OpportunityDetail/Index?noticeUID=CO1.NTC.1367134&amp;isFromPublicArea=True&amp;isModal=False" TargetMode="External"/><Relationship Id="rId105" Type="http://schemas.openxmlformats.org/officeDocument/2006/relationships/hyperlink" Target="https://community.secop.gov.co/Public/Tendering/OpportunityDetail/Index?noticeUID=CO1.NTC.1340035&amp;isFromPublicArea=True&amp;isModal=False" TargetMode="External"/><Relationship Id="rId126" Type="http://schemas.openxmlformats.org/officeDocument/2006/relationships/hyperlink" Target="https://community.secop.gov.co/Public/Tendering/OpportunityDetail/Index?noticeUID=CO1.NTC.1155795&amp;isFromPublicArea=True&amp;isModal=False" TargetMode="External"/><Relationship Id="rId147" Type="http://schemas.openxmlformats.org/officeDocument/2006/relationships/hyperlink" Target="https://community.secop.gov.co/Public/Tendering/OpportunityDetail/Index?noticeUID=CO1.NTC.1138963&amp;isFromPublicArea=True&amp;isModal=False" TargetMode="External"/><Relationship Id="rId168" Type="http://schemas.openxmlformats.org/officeDocument/2006/relationships/hyperlink" Target="https://community.secop.gov.co/Public/Tendering/OpportunityDetail/Index?noticeUID=CO1.NTC.1135915&amp;isFromPublicArea=True&amp;isModal=False" TargetMode="External"/><Relationship Id="rId51" Type="http://schemas.openxmlformats.org/officeDocument/2006/relationships/hyperlink" Target="https://community.secop.gov.co/Public/Tendering/OpportunityDetail/Index?noticeUID=CO1.NTC.1312835&amp;isFromPublicArea=True&amp;isModal=False" TargetMode="External"/><Relationship Id="rId72" Type="http://schemas.openxmlformats.org/officeDocument/2006/relationships/hyperlink" Target="https://community.secop.gov.co/Public/Tendering/OpportunityDetail/Index?noticeUID=CO1.NTC.1319537&amp;isFromPublicArea=True&amp;isModal=False" TargetMode="External"/><Relationship Id="rId93" Type="http://schemas.openxmlformats.org/officeDocument/2006/relationships/hyperlink" Target="https://community.secop.gov.co/Public/Tendering/OpportunityDetail/Index?noticeUID=CO1.NTC.1293781&amp;isFromPublicArea=True&amp;isModal=False" TargetMode="External"/><Relationship Id="rId189" Type="http://schemas.openxmlformats.org/officeDocument/2006/relationships/hyperlink" Target="https://community.secop.gov.co/Public/Tendering/OpportunityDetail/Index?noticeUID=CO1.NTC.1215114&amp;isFromPublicArea=True&amp;isModal=False" TargetMode="External"/><Relationship Id="rId3" Type="http://schemas.openxmlformats.org/officeDocument/2006/relationships/hyperlink" Target="https://community.secop.gov.co/Public/Tendering/OpportunityDetail/Index?noticeUID=CO1.NTC.1348587&amp;isFromPublicArea=True&amp;isModal=False" TargetMode="External"/><Relationship Id="rId214" Type="http://schemas.openxmlformats.org/officeDocument/2006/relationships/hyperlink" Target="https://community.secop.gov.co/Public/Tendering/OpportunityDetail/Index?noticeUID=CO1.NTC.1393316&amp;isFromPublicArea=True&amp;isModal=False" TargetMode="External"/><Relationship Id="rId235" Type="http://schemas.openxmlformats.org/officeDocument/2006/relationships/hyperlink" Target="https://community.secop.gov.co/Public/Tendering/OpportunityDetail/Index?noticeUID=CO1.NTC.1391200&amp;isFromPublicArea=True&amp;isModal=False" TargetMode="External"/><Relationship Id="rId256" Type="http://schemas.openxmlformats.org/officeDocument/2006/relationships/hyperlink" Target="https://community.secop.gov.co/Public/Tendering/OpportunityDetail/Index?noticeUID=CO1.NTC.1451858&amp;isFromPublicArea=True&amp;isModal=False" TargetMode="External"/><Relationship Id="rId116" Type="http://schemas.openxmlformats.org/officeDocument/2006/relationships/hyperlink" Target="https://community.secop.gov.co/Public/Tendering/OpportunityDetail/Index?noticeUID=CO1.NTC.1322849&amp;isFromPublicArea=True&amp;isModal=False" TargetMode="External"/><Relationship Id="rId137" Type="http://schemas.openxmlformats.org/officeDocument/2006/relationships/hyperlink" Target="https://community.secop.gov.co/Public/Tendering/OpportunityDetail/Index?noticeUID=CO1.NTC.1225525&amp;isFromPublicArea=True&amp;isModal=False" TargetMode="External"/><Relationship Id="rId158" Type="http://schemas.openxmlformats.org/officeDocument/2006/relationships/hyperlink" Target="https://community.secop.gov.co/Public/Tendering/OpportunityDetail/Index?noticeUID=CO1.NTC.1110867&amp;isFromPublicArea=True&amp;isModal=False" TargetMode="External"/><Relationship Id="rId20" Type="http://schemas.openxmlformats.org/officeDocument/2006/relationships/hyperlink" Target="https://community.secop.gov.co/Public/Tendering/OpportunityDetail/Index?noticeUID=CO1.NTC.1324705&amp;isFromPublicArea=True&amp;isModal=False" TargetMode="External"/><Relationship Id="rId41" Type="http://schemas.openxmlformats.org/officeDocument/2006/relationships/hyperlink" Target="https://community.secop.gov.co/Public/Tendering/OpportunityDetail/Index?noticeUID=CO1.NTC.1352715&amp;isFromPublicArea=True&amp;isModal=False" TargetMode="External"/><Relationship Id="rId62" Type="http://schemas.openxmlformats.org/officeDocument/2006/relationships/hyperlink" Target="https://community.secop.gov.co/Public/Tendering/OpportunityDetail/Index?noticeUID=CO1.NTC.1318761&amp;isFromPublicArea=True&amp;isModal=False" TargetMode="External"/><Relationship Id="rId83" Type="http://schemas.openxmlformats.org/officeDocument/2006/relationships/hyperlink" Target="https://community.secop.gov.co/Public/Tendering/OpportunityDetail/Index?noticeUID=CO1.NTC.1319699&amp;isFromPublicArea=True&amp;isModal=False" TargetMode="External"/><Relationship Id="rId179" Type="http://schemas.openxmlformats.org/officeDocument/2006/relationships/hyperlink" Target="https://community.secop.gov.co/Public/Tendering/OpportunityDetail/Index?noticeUID=CO1.NTC.1159579&amp;isFromPublicArea=True&amp;isModal=False" TargetMode="External"/><Relationship Id="rId190" Type="http://schemas.openxmlformats.org/officeDocument/2006/relationships/hyperlink" Target="https://community.secop.gov.co/Public/Tendering/OpportunityDetail/Index?noticeUID=CO1.NTC.1225817&amp;isFromPublicArea=True&amp;isModal=False" TargetMode="External"/><Relationship Id="rId204" Type="http://schemas.openxmlformats.org/officeDocument/2006/relationships/hyperlink" Target="https://community.secop.gov.co/Public/Tendering/OpportunityDetail/Index?noticeUID=CO1.NTC.1263605&amp;isFromPublicArea=True&amp;isModal=False" TargetMode="External"/><Relationship Id="rId225" Type="http://schemas.openxmlformats.org/officeDocument/2006/relationships/hyperlink" Target="https://community.secop.gov.co/Public/Tendering/OpportunityDetail/Index?noticeUID=CO1.NTC.1392807&amp;isFromPublicArea=True&amp;isModal=False" TargetMode="External"/><Relationship Id="rId246" Type="http://schemas.openxmlformats.org/officeDocument/2006/relationships/hyperlink" Target="https://community.secop.gov.co/Public/Tendering/OpportunityDetail/Index?noticeUID=CO1.NTC.1405164&amp;isFromPublicArea=True&amp;isModal=False" TargetMode="External"/><Relationship Id="rId267" Type="http://schemas.openxmlformats.org/officeDocument/2006/relationships/drawing" Target="../drawings/drawing1.xml"/><Relationship Id="rId106" Type="http://schemas.openxmlformats.org/officeDocument/2006/relationships/hyperlink" Target="https://community.secop.gov.co/Public/Tendering/OpportunityDetail/Index?noticeUID=CO1.NTC.1337814&amp;isFromPublicArea=True&amp;isModal=False" TargetMode="External"/><Relationship Id="rId127" Type="http://schemas.openxmlformats.org/officeDocument/2006/relationships/hyperlink" Target="https://community.secop.gov.co/Public/Tendering/OpportunityDetail/Index?noticeUID=CO1.NTC.1233310&amp;isFromPublicArea=True&amp;isModal=False" TargetMode="External"/><Relationship Id="rId10" Type="http://schemas.openxmlformats.org/officeDocument/2006/relationships/hyperlink" Target="https://community.secop.gov.co/Public/Tendering/OpportunityDetail/Index?noticeUID=CO1.NTC.1319676&amp;isFromPublicArea=True&amp;isModal=False" TargetMode="External"/><Relationship Id="rId31" Type="http://schemas.openxmlformats.org/officeDocument/2006/relationships/hyperlink" Target="https://community.secop.gov.co/Public/Tendering/OpportunityDetail/Index?noticeUID=CO1.NTC.1360108&amp;isFromPublicArea=True&amp;isModal=False" TargetMode="External"/><Relationship Id="rId52" Type="http://schemas.openxmlformats.org/officeDocument/2006/relationships/hyperlink" Target="https://community.secop.gov.co/Public/Tendering/OpportunityDetail/Index?noticeUID=CO1.NTC.1313189&amp;isFromPublicArea=True&amp;isModal=False" TargetMode="External"/><Relationship Id="rId73" Type="http://schemas.openxmlformats.org/officeDocument/2006/relationships/hyperlink" Target="https://community.secop.gov.co/Public/Tendering/OpportunityDetail/Index?noticeUID=CO1.NTC.1319650&amp;isFromPublicArea=True&amp;isModal=False" TargetMode="External"/><Relationship Id="rId94" Type="http://schemas.openxmlformats.org/officeDocument/2006/relationships/hyperlink" Target="https://community.secop.gov.co/Public/Tendering/OpportunityDetail/Index?noticeUID=CO1.NTC.1295342&amp;isFromPublicArea=True&amp;isModal=False" TargetMode="External"/><Relationship Id="rId148" Type="http://schemas.openxmlformats.org/officeDocument/2006/relationships/hyperlink" Target="https://community.secop.gov.co/Public/Tendering/OpportunityDetail/Index?noticeUID=CO1.NTC.1138899&amp;isFromPublicArea=True&amp;isModal=False" TargetMode="External"/><Relationship Id="rId169" Type="http://schemas.openxmlformats.org/officeDocument/2006/relationships/hyperlink" Target="https://community.secop.gov.co/Public/Tendering/OpportunityDetail/Index?noticeUID=CO1.NTC.1135490&amp;isFromPublicArea=True&amp;isModal=False" TargetMode="External"/><Relationship Id="rId4" Type="http://schemas.openxmlformats.org/officeDocument/2006/relationships/hyperlink" Target="https://community.secop.gov.co/Public/Tendering/OpportunityDetail/Index?noticeUID=CO1.NTC.1309615&amp;isFromPublicArea=True&amp;isModal=False" TargetMode="External"/><Relationship Id="rId180" Type="http://schemas.openxmlformats.org/officeDocument/2006/relationships/hyperlink" Target="https://community.secop.gov.co/Public/Tendering/OpportunityDetail/Index?noticeUID=CO1.NTC.1159185&amp;isFromPublicArea=True&amp;isModal=False" TargetMode="External"/><Relationship Id="rId215" Type="http://schemas.openxmlformats.org/officeDocument/2006/relationships/hyperlink" Target="https://community.secop.gov.co/Public/Tendering/OpportunityDetail/Index?noticeUID=CO1.NTC.1393317&amp;isFromPublicArea=True&amp;isModal=False" TargetMode="External"/><Relationship Id="rId236" Type="http://schemas.openxmlformats.org/officeDocument/2006/relationships/hyperlink" Target="https://community.secop.gov.co/Public/Tendering/OpportunityDetail/Index?noticeUID=CO1.NTC.1391042&amp;isFromPublicArea=True&amp;isModal=False" TargetMode="External"/><Relationship Id="rId257" Type="http://schemas.openxmlformats.org/officeDocument/2006/relationships/hyperlink" Target="https://community.secop.gov.co/Public/Tendering/OpportunityDetail/Index?noticeUID=CO1.NTC.1451803&amp;isFromPublicArea=True&amp;isModal=False" TargetMode="External"/><Relationship Id="rId42" Type="http://schemas.openxmlformats.org/officeDocument/2006/relationships/hyperlink" Target="https://community.secop.gov.co/Public/Tendering/OpportunityDetail/Index?noticeUID=CO1.NTC.1352349&amp;isFromPublicArea=True&amp;isModal=False" TargetMode="External"/><Relationship Id="rId84" Type="http://schemas.openxmlformats.org/officeDocument/2006/relationships/hyperlink" Target="https://community.secop.gov.co/Public/Tendering/OpportunityDetail/Index?noticeUID=CO1.NTC.1315086&amp;isFromPublicArea=True&amp;isModal=False" TargetMode="External"/><Relationship Id="rId138" Type="http://schemas.openxmlformats.org/officeDocument/2006/relationships/hyperlink" Target="https://community.secop.gov.co/Public/Tendering/OpportunityDetail/Index?noticeUID=CO1.NTC.1095796&amp;isFromPublicArea=True&amp;isModal=False" TargetMode="External"/><Relationship Id="rId191" Type="http://schemas.openxmlformats.org/officeDocument/2006/relationships/hyperlink" Target="https://community.secop.gov.co/Public/Tendering/OpportunityDetail/Index?noticeUID=CO1.NTC.1232561&amp;isFromPublicArea=True&amp;isModal=False" TargetMode="External"/><Relationship Id="rId205" Type="http://schemas.openxmlformats.org/officeDocument/2006/relationships/hyperlink" Target="https://community.secop.gov.co/Public/Tendering/OpportunityDetail/Index?noticeUID=CO1.NTC.1264105&amp;isFromPublicArea=True&amp;isModal=False" TargetMode="External"/><Relationship Id="rId247" Type="http://schemas.openxmlformats.org/officeDocument/2006/relationships/hyperlink" Target="https://community.secop.gov.co/Public/Tendering/OpportunityDetail/Index?noticeUID=CO1.NTC.140439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6DAA-4C4C-4D80-84AF-43036DC07E4C}">
  <dimension ref="A2:AK280"/>
  <sheetViews>
    <sheetView showGridLines="0" tabSelected="1" zoomScale="101" workbookViewId="0">
      <pane xSplit="7" ySplit="7" topLeftCell="L8" activePane="bottomRight" state="frozen"/>
      <selection pane="topRight" activeCell="H1" sqref="H1"/>
      <selection pane="bottomLeft" activeCell="A8" sqref="A8"/>
      <selection pane="bottomRight" activeCell="L7" sqref="L7"/>
    </sheetView>
  </sheetViews>
  <sheetFormatPr baseColWidth="10" defaultColWidth="11.453125" defaultRowHeight="10.5" x14ac:dyDescent="0.25"/>
  <cols>
    <col min="1" max="1" width="6.1796875" style="4" customWidth="1"/>
    <col min="2" max="2" width="16.54296875" style="11" customWidth="1"/>
    <col min="3" max="3" width="13.1796875" style="6" customWidth="1"/>
    <col min="4" max="4" width="9.26953125" style="3" customWidth="1"/>
    <col min="5" max="5" width="15.26953125" style="4" customWidth="1"/>
    <col min="6" max="6" width="26.54296875" style="13" customWidth="1"/>
    <col min="7" max="7" width="13" style="7" customWidth="1"/>
    <col min="8" max="8" width="24.90625" style="7" customWidth="1"/>
    <col min="9" max="9" width="12.54296875" style="7" customWidth="1"/>
    <col min="10" max="10" width="29.26953125" style="7" customWidth="1"/>
    <col min="11" max="11" width="14.54296875" style="6" customWidth="1"/>
    <col min="12" max="12" width="36.26953125" style="8" customWidth="1"/>
    <col min="13" max="13" width="65.1796875" style="9" customWidth="1"/>
    <col min="14" max="14" width="14.453125" style="5" customWidth="1"/>
    <col min="15" max="15" width="11.453125" style="5"/>
    <col min="16" max="16" width="37.26953125" style="11" customWidth="1"/>
    <col min="17" max="17" width="11.453125" style="6"/>
    <col min="18" max="18" width="16.54296875" style="12" customWidth="1"/>
    <col min="19" max="19" width="13.54296875" style="6" customWidth="1"/>
    <col min="20" max="20" width="18.54296875" style="6" customWidth="1"/>
    <col min="21" max="21" width="28.7265625" style="4" customWidth="1"/>
    <col min="22" max="22" width="47" style="9" customWidth="1"/>
    <col min="23" max="23" width="20.453125" style="13" customWidth="1"/>
    <col min="24" max="25" width="11.453125" style="4"/>
    <col min="26" max="26" width="11.453125" style="54"/>
    <col min="27" max="29" width="11.453125" style="6"/>
    <col min="30" max="30" width="11.453125" style="55"/>
    <col min="31" max="32" width="11.453125" style="5"/>
    <col min="33" max="33" width="10.81640625" style="5" customWidth="1"/>
    <col min="34" max="34" width="11.54296875" style="10" customWidth="1"/>
    <col min="35" max="35" width="15.81640625" style="55" customWidth="1"/>
    <col min="36" max="36" width="15.54296875" style="6" customWidth="1"/>
    <col min="37" max="37" width="17.453125" style="6" customWidth="1"/>
    <col min="38" max="16384" width="11.453125" style="6"/>
  </cols>
  <sheetData>
    <row r="2" spans="1:37" ht="21" x14ac:dyDescent="0.25">
      <c r="A2" s="6"/>
      <c r="B2" s="118" t="s">
        <v>1619</v>
      </c>
      <c r="C2" s="118"/>
      <c r="D2" s="118"/>
      <c r="E2" s="118"/>
      <c r="F2" s="118"/>
      <c r="G2" s="118"/>
      <c r="H2" s="118"/>
      <c r="I2" s="118"/>
      <c r="J2" s="118"/>
    </row>
    <row r="3" spans="1:37" ht="21" x14ac:dyDescent="0.25">
      <c r="A3" s="6"/>
      <c r="B3" s="118" t="s">
        <v>1620</v>
      </c>
      <c r="C3" s="118"/>
      <c r="D3" s="118"/>
      <c r="E3" s="118"/>
      <c r="F3" s="118"/>
      <c r="G3" s="118"/>
      <c r="H3" s="118"/>
      <c r="I3" s="118"/>
      <c r="J3" s="118"/>
    </row>
    <row r="5" spans="1:37" ht="11" thickBot="1" x14ac:dyDescent="0.3"/>
    <row r="6" spans="1:37" ht="19.5" customHeight="1" thickBot="1" x14ac:dyDescent="0.4">
      <c r="B6" s="1" t="s">
        <v>0</v>
      </c>
      <c r="C6" s="2">
        <f ca="1">TODAY()</f>
        <v>44104</v>
      </c>
      <c r="F6"/>
      <c r="X6" s="119" t="s">
        <v>1</v>
      </c>
      <c r="Y6" s="120"/>
      <c r="Z6" s="120"/>
      <c r="AA6" s="121"/>
      <c r="AB6" s="122" t="s">
        <v>1622</v>
      </c>
      <c r="AC6" s="122"/>
      <c r="AD6" s="123"/>
      <c r="AE6" s="124" t="s">
        <v>2</v>
      </c>
      <c r="AF6" s="124"/>
      <c r="AG6" s="124"/>
      <c r="AH6" s="125"/>
      <c r="AI6" s="126" t="s">
        <v>3</v>
      </c>
      <c r="AJ6" s="127"/>
      <c r="AK6" s="128"/>
    </row>
    <row r="7" spans="1:37" s="38" customFormat="1" ht="41" customHeight="1" thickBot="1" x14ac:dyDescent="0.3">
      <c r="A7" s="16" t="s">
        <v>7</v>
      </c>
      <c r="B7" s="14" t="s">
        <v>4</v>
      </c>
      <c r="C7" s="14" t="s">
        <v>5</v>
      </c>
      <c r="D7" s="15" t="s">
        <v>6</v>
      </c>
      <c r="E7" s="14" t="s">
        <v>8</v>
      </c>
      <c r="F7" s="14" t="s">
        <v>9</v>
      </c>
      <c r="G7" s="17" t="s">
        <v>10</v>
      </c>
      <c r="H7" s="17" t="s">
        <v>11</v>
      </c>
      <c r="I7" s="17" t="s">
        <v>12</v>
      </c>
      <c r="J7" s="17" t="s">
        <v>13</v>
      </c>
      <c r="K7" s="20" t="s">
        <v>14</v>
      </c>
      <c r="L7" s="21" t="s">
        <v>15</v>
      </c>
      <c r="M7" s="14" t="s">
        <v>16</v>
      </c>
      <c r="N7" s="22" t="s">
        <v>17</v>
      </c>
      <c r="O7" s="18" t="s">
        <v>18</v>
      </c>
      <c r="P7" s="19" t="s">
        <v>19</v>
      </c>
      <c r="Q7" s="22" t="s">
        <v>20</v>
      </c>
      <c r="R7" s="23" t="s">
        <v>21</v>
      </c>
      <c r="S7" s="22" t="s">
        <v>22</v>
      </c>
      <c r="T7" s="22" t="s">
        <v>23</v>
      </c>
      <c r="U7" s="18" t="s">
        <v>24</v>
      </c>
      <c r="V7" s="25" t="s">
        <v>25</v>
      </c>
      <c r="W7" s="14" t="s">
        <v>26</v>
      </c>
      <c r="X7" s="24" t="s">
        <v>27</v>
      </c>
      <c r="Y7" s="27" t="s">
        <v>28</v>
      </c>
      <c r="Z7" s="26" t="s">
        <v>29</v>
      </c>
      <c r="AA7" s="24" t="s">
        <v>30</v>
      </c>
      <c r="AB7" s="28" t="s">
        <v>31</v>
      </c>
      <c r="AC7" s="29" t="s">
        <v>32</v>
      </c>
      <c r="AD7" s="30" t="s">
        <v>33</v>
      </c>
      <c r="AE7" s="32" t="s">
        <v>34</v>
      </c>
      <c r="AF7" s="31" t="s">
        <v>35</v>
      </c>
      <c r="AG7" s="33" t="s">
        <v>30</v>
      </c>
      <c r="AH7" s="34" t="s">
        <v>36</v>
      </c>
      <c r="AI7" s="35" t="s">
        <v>37</v>
      </c>
      <c r="AJ7" s="36" t="s">
        <v>38</v>
      </c>
      <c r="AK7" s="37" t="s">
        <v>30</v>
      </c>
    </row>
    <row r="8" spans="1:37" s="46" customFormat="1" ht="16" customHeight="1" x14ac:dyDescent="0.25">
      <c r="A8" s="42">
        <v>1</v>
      </c>
      <c r="B8" s="39" t="s">
        <v>42</v>
      </c>
      <c r="C8" s="40" t="str">
        <f t="shared" ref="C8:C71" ca="1" si="0">IF(Q8="NA","NO ADJUDICADO",(IF(Q8="NO","PDTE EJECUCION",IF(Y8&gt;$C$6,"SUSPENDIDO",IF(T8&gt;=$C$6,"EN EJECUCION","TERMINADO")))))</f>
        <v>EN EJECUCION</v>
      </c>
      <c r="D8" s="41">
        <f t="shared" ref="D8:D71" ca="1" si="1">IF(C8="NO ADJUDICADO","0%",IF(C8="PDTE EJECUCION","0%",IF(TODAY()&gt;=T8,100%,IF(_xlfn.DAYS(S8,T8),_xlfn.DAYS(S8,TODAY())/_xlfn.DAYS(S8,T8)))))</f>
        <v>0.72036474164133735</v>
      </c>
      <c r="E8" s="57" t="s">
        <v>43</v>
      </c>
      <c r="F8" s="57" t="s">
        <v>44</v>
      </c>
      <c r="G8" s="58">
        <v>1030594415</v>
      </c>
      <c r="H8" s="58" t="str">
        <f t="shared" ref="H8:I49" si="2">+F8</f>
        <v xml:space="preserve">DIANA CAROLINA CAMACHO ESCOBAR </v>
      </c>
      <c r="I8" s="58">
        <f t="shared" si="2"/>
        <v>1030594415</v>
      </c>
      <c r="J8" s="58"/>
      <c r="K8" s="57" t="s">
        <v>45</v>
      </c>
      <c r="L8" s="43" t="s">
        <v>46</v>
      </c>
      <c r="M8" s="76" t="s">
        <v>47</v>
      </c>
      <c r="N8" s="59">
        <v>43865</v>
      </c>
      <c r="O8" s="57">
        <v>1378</v>
      </c>
      <c r="P8" s="76" t="str">
        <f>VLOOKUP(O8,[1]Listas!$A$2:$B$16,2,0)</f>
        <v>Igualdad y autonomía para una Kennedy incluyente</v>
      </c>
      <c r="Q8" s="60" t="s">
        <v>48</v>
      </c>
      <c r="R8" s="61">
        <v>60264533</v>
      </c>
      <c r="S8" s="59">
        <v>43867</v>
      </c>
      <c r="T8" s="59">
        <v>44196</v>
      </c>
      <c r="U8" s="62" t="s">
        <v>49</v>
      </c>
      <c r="V8" s="62" t="s">
        <v>50</v>
      </c>
      <c r="W8" s="63" t="s">
        <v>51</v>
      </c>
      <c r="X8" s="59">
        <v>43873</v>
      </c>
      <c r="Y8" s="59">
        <v>43921</v>
      </c>
      <c r="Z8" s="64">
        <f>IF(Y8=0,NA,Y8-X8)</f>
        <v>48</v>
      </c>
      <c r="AA8" s="57" t="s">
        <v>52</v>
      </c>
      <c r="AB8" s="60" t="s">
        <v>40</v>
      </c>
      <c r="AC8" s="60" t="s">
        <v>40</v>
      </c>
      <c r="AD8" s="65" t="s">
        <v>40</v>
      </c>
      <c r="AE8" s="60" t="s">
        <v>40</v>
      </c>
      <c r="AF8" s="60" t="s">
        <v>40</v>
      </c>
      <c r="AG8" s="60" t="s">
        <v>40</v>
      </c>
      <c r="AH8" s="66" t="s">
        <v>40</v>
      </c>
      <c r="AI8" s="59" t="str">
        <f t="shared" ref="AI8:AK44" si="3">+AE8</f>
        <v>NA</v>
      </c>
      <c r="AJ8" s="67" t="str">
        <f t="shared" si="3"/>
        <v>NA</v>
      </c>
      <c r="AK8" s="57" t="str">
        <f t="shared" si="3"/>
        <v>NA</v>
      </c>
    </row>
    <row r="9" spans="1:37" s="46" customFormat="1" ht="16" customHeight="1" x14ac:dyDescent="0.25">
      <c r="A9" s="42">
        <v>2</v>
      </c>
      <c r="B9" s="39" t="s">
        <v>42</v>
      </c>
      <c r="C9" s="40" t="str">
        <f t="shared" ca="1" si="0"/>
        <v>EN EJECUCION</v>
      </c>
      <c r="D9" s="41">
        <f t="shared" ca="1" si="1"/>
        <v>0.7142857142857143</v>
      </c>
      <c r="E9" s="57" t="s">
        <v>54</v>
      </c>
      <c r="F9" s="57" t="s">
        <v>55</v>
      </c>
      <c r="G9" s="58">
        <v>1012340392</v>
      </c>
      <c r="H9" s="58" t="str">
        <f t="shared" si="2"/>
        <v>DELIA ISABEL LIZARAZO BALLESTEROS</v>
      </c>
      <c r="I9" s="58">
        <f t="shared" si="2"/>
        <v>1012340392</v>
      </c>
      <c r="J9" s="58"/>
      <c r="K9" s="57" t="s">
        <v>56</v>
      </c>
      <c r="L9" s="43" t="s">
        <v>57</v>
      </c>
      <c r="M9" s="76" t="s">
        <v>58</v>
      </c>
      <c r="N9" s="59">
        <v>43867</v>
      </c>
      <c r="O9" s="57">
        <v>1363</v>
      </c>
      <c r="P9" s="76" t="str">
        <f>VLOOKUP(O9,[1]Listas!$A$2:$B$16,2,0)</f>
        <v>Fortalecimiento de la gestión local y de las acciones de vigilancia y control</v>
      </c>
      <c r="Q9" s="60" t="s">
        <v>48</v>
      </c>
      <c r="R9" s="61">
        <v>27467000</v>
      </c>
      <c r="S9" s="59">
        <v>43874</v>
      </c>
      <c r="T9" s="59">
        <v>44196</v>
      </c>
      <c r="U9" s="62" t="s">
        <v>49</v>
      </c>
      <c r="V9" s="62" t="s">
        <v>59</v>
      </c>
      <c r="W9" s="63" t="s">
        <v>60</v>
      </c>
      <c r="X9" s="59">
        <v>43885</v>
      </c>
      <c r="Y9" s="59">
        <v>44021</v>
      </c>
      <c r="Z9" s="64">
        <f>IF(Y9=0,NA,Y9-X9)</f>
        <v>136</v>
      </c>
      <c r="AA9" s="57" t="s">
        <v>52</v>
      </c>
      <c r="AB9" s="60" t="s">
        <v>40</v>
      </c>
      <c r="AC9" s="60" t="s">
        <v>40</v>
      </c>
      <c r="AD9" s="65" t="s">
        <v>40</v>
      </c>
      <c r="AE9" s="47" t="s">
        <v>40</v>
      </c>
      <c r="AF9" s="64" t="s">
        <v>40</v>
      </c>
      <c r="AG9" s="60" t="s">
        <v>40</v>
      </c>
      <c r="AH9" s="48" t="s">
        <v>40</v>
      </c>
      <c r="AI9" s="59" t="str">
        <f t="shared" si="3"/>
        <v>NA</v>
      </c>
      <c r="AJ9" s="67" t="str">
        <f t="shared" si="3"/>
        <v>NA</v>
      </c>
      <c r="AK9" s="57" t="str">
        <f t="shared" si="3"/>
        <v>NA</v>
      </c>
    </row>
    <row r="10" spans="1:37" s="46" customFormat="1" ht="16" customHeight="1" x14ac:dyDescent="0.25">
      <c r="A10" s="42">
        <v>3</v>
      </c>
      <c r="B10" s="39" t="s">
        <v>42</v>
      </c>
      <c r="C10" s="40" t="str">
        <f t="shared" ca="1" si="0"/>
        <v>TERMINADO</v>
      </c>
      <c r="D10" s="41">
        <f t="shared" ca="1" si="1"/>
        <v>1</v>
      </c>
      <c r="E10" s="57" t="s">
        <v>61</v>
      </c>
      <c r="F10" s="57" t="s">
        <v>62</v>
      </c>
      <c r="G10" s="58">
        <v>53101194</v>
      </c>
      <c r="H10" s="58" t="str">
        <f t="shared" si="2"/>
        <v>DEYSI YADIRA CASALLAS GOMEZ</v>
      </c>
      <c r="I10" s="58">
        <f t="shared" si="2"/>
        <v>53101194</v>
      </c>
      <c r="J10" s="58"/>
      <c r="K10" s="57" t="s">
        <v>63</v>
      </c>
      <c r="L10" s="43" t="s">
        <v>64</v>
      </c>
      <c r="M10" s="76" t="s">
        <v>65</v>
      </c>
      <c r="N10" s="59">
        <v>43867</v>
      </c>
      <c r="O10" s="57">
        <v>1363</v>
      </c>
      <c r="P10" s="76" t="str">
        <f>VLOOKUP(O10,[1]Listas!$A$2:$B$16,2,0)</f>
        <v>Fortalecimiento de la gestión local y de las acciones de vigilancia y control</v>
      </c>
      <c r="Q10" s="60" t="s">
        <v>48</v>
      </c>
      <c r="R10" s="61">
        <v>14840000</v>
      </c>
      <c r="S10" s="59">
        <v>43874</v>
      </c>
      <c r="T10" s="59">
        <v>44055</v>
      </c>
      <c r="U10" s="62" t="s">
        <v>49</v>
      </c>
      <c r="V10" s="62" t="s">
        <v>66</v>
      </c>
      <c r="W10" s="63" t="s">
        <v>67</v>
      </c>
      <c r="X10" s="60" t="s">
        <v>40</v>
      </c>
      <c r="Y10" s="60">
        <v>0</v>
      </c>
      <c r="Z10" s="64" t="str">
        <f t="shared" ref="Z10:Z73" si="4">IF(Y10&lt;1,"NA",Y10-X10)</f>
        <v>NA</v>
      </c>
      <c r="AA10" s="60" t="s">
        <v>40</v>
      </c>
      <c r="AB10" s="60" t="s">
        <v>40</v>
      </c>
      <c r="AC10" s="60" t="s">
        <v>40</v>
      </c>
      <c r="AD10" s="65" t="s">
        <v>40</v>
      </c>
      <c r="AE10" s="59">
        <v>43994</v>
      </c>
      <c r="AF10" s="64">
        <v>2</v>
      </c>
      <c r="AG10" s="60" t="s">
        <v>68</v>
      </c>
      <c r="AH10" s="66">
        <v>7420000</v>
      </c>
      <c r="AI10" s="59">
        <f t="shared" si="3"/>
        <v>43994</v>
      </c>
      <c r="AJ10" s="67">
        <f t="shared" si="3"/>
        <v>2</v>
      </c>
      <c r="AK10" s="57" t="str">
        <f t="shared" si="3"/>
        <v>MESES</v>
      </c>
    </row>
    <row r="11" spans="1:37" s="46" customFormat="1" ht="16" customHeight="1" x14ac:dyDescent="0.25">
      <c r="A11" s="42">
        <v>4</v>
      </c>
      <c r="B11" s="39" t="s">
        <v>42</v>
      </c>
      <c r="C11" s="40" t="str">
        <f t="shared" ca="1" si="0"/>
        <v>TERMINADO</v>
      </c>
      <c r="D11" s="41">
        <f t="shared" ca="1" si="1"/>
        <v>1</v>
      </c>
      <c r="E11" s="57" t="s">
        <v>69</v>
      </c>
      <c r="F11" s="57" t="s">
        <v>70</v>
      </c>
      <c r="G11" s="58">
        <v>52847676</v>
      </c>
      <c r="H11" s="58" t="str">
        <f t="shared" si="2"/>
        <v>DERLY KATHERINE SANCHEZ</v>
      </c>
      <c r="I11" s="58">
        <f t="shared" si="2"/>
        <v>52847676</v>
      </c>
      <c r="J11" s="58"/>
      <c r="K11" s="57" t="s">
        <v>71</v>
      </c>
      <c r="L11" s="43" t="s">
        <v>72</v>
      </c>
      <c r="M11" s="76" t="s">
        <v>73</v>
      </c>
      <c r="N11" s="59">
        <v>43867</v>
      </c>
      <c r="O11" s="68">
        <v>1371</v>
      </c>
      <c r="P11" s="76" t="str">
        <f>VLOOKUP(O11,[1]Listas!$A$2:$B$16,2,0)</f>
        <v>Fortalecimiento de la participación</v>
      </c>
      <c r="Q11" s="60" t="s">
        <v>48</v>
      </c>
      <c r="R11" s="61">
        <v>22048000</v>
      </c>
      <c r="S11" s="59">
        <v>43871</v>
      </c>
      <c r="T11" s="59">
        <v>43991</v>
      </c>
      <c r="U11" s="62" t="s">
        <v>49</v>
      </c>
      <c r="V11" s="62" t="s">
        <v>74</v>
      </c>
      <c r="W11" s="63" t="s">
        <v>51</v>
      </c>
      <c r="X11" s="60" t="s">
        <v>40</v>
      </c>
      <c r="Y11" s="60">
        <v>0</v>
      </c>
      <c r="Z11" s="64" t="str">
        <f t="shared" si="4"/>
        <v>NA</v>
      </c>
      <c r="AA11" s="60" t="s">
        <v>40</v>
      </c>
      <c r="AB11" s="60" t="s">
        <v>40</v>
      </c>
      <c r="AC11" s="60" t="s">
        <v>40</v>
      </c>
      <c r="AD11" s="65" t="s">
        <v>40</v>
      </c>
      <c r="AE11" s="60" t="s">
        <v>40</v>
      </c>
      <c r="AF11" s="60" t="s">
        <v>40</v>
      </c>
      <c r="AG11" s="60" t="s">
        <v>40</v>
      </c>
      <c r="AH11" s="66" t="s">
        <v>40</v>
      </c>
      <c r="AI11" s="59" t="str">
        <f t="shared" si="3"/>
        <v>NA</v>
      </c>
      <c r="AJ11" s="67" t="str">
        <f t="shared" si="3"/>
        <v>NA</v>
      </c>
      <c r="AK11" s="57" t="str">
        <f t="shared" si="3"/>
        <v>NA</v>
      </c>
    </row>
    <row r="12" spans="1:37" s="46" customFormat="1" ht="16" customHeight="1" x14ac:dyDescent="0.25">
      <c r="A12" s="42">
        <v>5</v>
      </c>
      <c r="B12" s="39" t="s">
        <v>42</v>
      </c>
      <c r="C12" s="40" t="str">
        <f t="shared" ca="1" si="0"/>
        <v>TERMINADO</v>
      </c>
      <c r="D12" s="41">
        <f t="shared" ca="1" si="1"/>
        <v>1</v>
      </c>
      <c r="E12" s="57" t="s">
        <v>75</v>
      </c>
      <c r="F12" s="57" t="s">
        <v>76</v>
      </c>
      <c r="G12" s="58">
        <v>52396873</v>
      </c>
      <c r="H12" s="58" t="str">
        <f t="shared" si="2"/>
        <v>MONICA VIVIANA PORRAS BEDOYA</v>
      </c>
      <c r="I12" s="58">
        <f t="shared" si="2"/>
        <v>52396873</v>
      </c>
      <c r="J12" s="58"/>
      <c r="K12" s="57" t="s">
        <v>77</v>
      </c>
      <c r="L12" s="43" t="s">
        <v>78</v>
      </c>
      <c r="M12" s="76" t="s">
        <v>79</v>
      </c>
      <c r="N12" s="59">
        <v>43868</v>
      </c>
      <c r="O12" s="57">
        <v>1371</v>
      </c>
      <c r="P12" s="76" t="str">
        <f>VLOOKUP(O12,[1]Listas!$A$2:$B$16,2,0)</f>
        <v>Fortalecimiento de la participación</v>
      </c>
      <c r="Q12" s="60" t="s">
        <v>48</v>
      </c>
      <c r="R12" s="61">
        <v>22048000</v>
      </c>
      <c r="S12" s="59">
        <v>43873</v>
      </c>
      <c r="T12" s="59">
        <v>44054</v>
      </c>
      <c r="U12" s="62" t="s">
        <v>49</v>
      </c>
      <c r="V12" s="62" t="s">
        <v>81</v>
      </c>
      <c r="W12" s="63" t="s">
        <v>82</v>
      </c>
      <c r="X12" s="60" t="s">
        <v>40</v>
      </c>
      <c r="Y12" s="60">
        <v>0</v>
      </c>
      <c r="Z12" s="64" t="str">
        <f t="shared" si="4"/>
        <v>NA</v>
      </c>
      <c r="AA12" s="60" t="s">
        <v>40</v>
      </c>
      <c r="AB12" s="60" t="s">
        <v>40</v>
      </c>
      <c r="AC12" s="60" t="s">
        <v>40</v>
      </c>
      <c r="AD12" s="65" t="s">
        <v>40</v>
      </c>
      <c r="AE12" s="59">
        <v>43993</v>
      </c>
      <c r="AF12" s="64">
        <v>2</v>
      </c>
      <c r="AG12" s="60" t="s">
        <v>68</v>
      </c>
      <c r="AH12" s="48">
        <v>11024000</v>
      </c>
      <c r="AI12" s="59">
        <f t="shared" si="3"/>
        <v>43993</v>
      </c>
      <c r="AJ12" s="67">
        <f t="shared" si="3"/>
        <v>2</v>
      </c>
      <c r="AK12" s="57" t="str">
        <f t="shared" si="3"/>
        <v>MESES</v>
      </c>
    </row>
    <row r="13" spans="1:37" s="46" customFormat="1" ht="16" customHeight="1" x14ac:dyDescent="0.25">
      <c r="A13" s="42">
        <v>6</v>
      </c>
      <c r="B13" s="39" t="s">
        <v>42</v>
      </c>
      <c r="C13" s="40" t="str">
        <f t="shared" ca="1" si="0"/>
        <v>TERMINADO</v>
      </c>
      <c r="D13" s="41">
        <f t="shared" ca="1" si="1"/>
        <v>1</v>
      </c>
      <c r="E13" s="57" t="s">
        <v>83</v>
      </c>
      <c r="F13" s="57" t="s">
        <v>84</v>
      </c>
      <c r="G13" s="58">
        <v>79325319</v>
      </c>
      <c r="H13" s="58" t="str">
        <f t="shared" si="2"/>
        <v xml:space="preserve">EDILBERTO RODRIGUEZ GARZON </v>
      </c>
      <c r="I13" s="58">
        <f t="shared" si="2"/>
        <v>79325319</v>
      </c>
      <c r="J13" s="58"/>
      <c r="K13" s="57" t="s">
        <v>85</v>
      </c>
      <c r="L13" s="43" t="s">
        <v>86</v>
      </c>
      <c r="M13" s="76" t="s">
        <v>87</v>
      </c>
      <c r="N13" s="59">
        <v>43868</v>
      </c>
      <c r="O13" s="57">
        <v>1371</v>
      </c>
      <c r="P13" s="76" t="str">
        <f>VLOOKUP(O13,[1]Listas!$A$2:$B$16,2,0)</f>
        <v>Fortalecimiento de la participación</v>
      </c>
      <c r="Q13" s="60" t="s">
        <v>48</v>
      </c>
      <c r="R13" s="61">
        <v>22048000</v>
      </c>
      <c r="S13" s="59">
        <v>43999</v>
      </c>
      <c r="T13" s="59">
        <v>44059</v>
      </c>
      <c r="U13" s="62" t="s">
        <v>49</v>
      </c>
      <c r="V13" s="62" t="s">
        <v>88</v>
      </c>
      <c r="W13" s="63" t="s">
        <v>82</v>
      </c>
      <c r="X13" s="60" t="s">
        <v>40</v>
      </c>
      <c r="Y13" s="60">
        <v>0</v>
      </c>
      <c r="Z13" s="64" t="str">
        <f t="shared" si="4"/>
        <v>NA</v>
      </c>
      <c r="AA13" s="60" t="s">
        <v>40</v>
      </c>
      <c r="AB13" s="60" t="s">
        <v>40</v>
      </c>
      <c r="AC13" s="60" t="s">
        <v>40</v>
      </c>
      <c r="AD13" s="65" t="s">
        <v>40</v>
      </c>
      <c r="AE13" s="59">
        <v>43998</v>
      </c>
      <c r="AF13" s="64">
        <v>2</v>
      </c>
      <c r="AG13" s="60" t="s">
        <v>68</v>
      </c>
      <c r="AH13" s="48">
        <v>11024000</v>
      </c>
      <c r="AI13" s="59">
        <f t="shared" si="3"/>
        <v>43998</v>
      </c>
      <c r="AJ13" s="67">
        <f t="shared" si="3"/>
        <v>2</v>
      </c>
      <c r="AK13" s="57" t="str">
        <f t="shared" si="3"/>
        <v>MESES</v>
      </c>
    </row>
    <row r="14" spans="1:37" s="46" customFormat="1" ht="16" customHeight="1" x14ac:dyDescent="0.25">
      <c r="A14" s="42">
        <v>7</v>
      </c>
      <c r="B14" s="39" t="s">
        <v>42</v>
      </c>
      <c r="C14" s="40" t="str">
        <f t="shared" ca="1" si="0"/>
        <v>TERMINADO</v>
      </c>
      <c r="D14" s="41">
        <f t="shared" ca="1" si="1"/>
        <v>1</v>
      </c>
      <c r="E14" s="57" t="s">
        <v>89</v>
      </c>
      <c r="F14" s="57" t="s">
        <v>90</v>
      </c>
      <c r="G14" s="58">
        <v>52379149</v>
      </c>
      <c r="H14" s="58" t="str">
        <f t="shared" si="2"/>
        <v>MARIA BERNARDA GÓMEZ JIMENEZ</v>
      </c>
      <c r="I14" s="58">
        <f t="shared" si="2"/>
        <v>52379149</v>
      </c>
      <c r="J14" s="58"/>
      <c r="K14" s="57" t="s">
        <v>91</v>
      </c>
      <c r="L14" s="43" t="s">
        <v>92</v>
      </c>
      <c r="M14" s="76" t="s">
        <v>93</v>
      </c>
      <c r="N14" s="59">
        <v>43873</v>
      </c>
      <c r="O14" s="57">
        <v>1363</v>
      </c>
      <c r="P14" s="76" t="str">
        <f>VLOOKUP(O14,[1]Listas!$A$2:$B$16,2,0)</f>
        <v>Fortalecimiento de la gestión local y de las acciones de vigilancia y control</v>
      </c>
      <c r="Q14" s="60" t="s">
        <v>48</v>
      </c>
      <c r="R14" s="61">
        <v>9988000</v>
      </c>
      <c r="S14" s="59">
        <v>43999</v>
      </c>
      <c r="T14" s="59">
        <v>44059</v>
      </c>
      <c r="U14" s="62" t="s">
        <v>49</v>
      </c>
      <c r="V14" s="62" t="s">
        <v>94</v>
      </c>
      <c r="W14" s="63" t="s">
        <v>60</v>
      </c>
      <c r="X14" s="60" t="s">
        <v>40</v>
      </c>
      <c r="Y14" s="60">
        <v>0</v>
      </c>
      <c r="Z14" s="64" t="str">
        <f t="shared" si="4"/>
        <v>NA</v>
      </c>
      <c r="AA14" s="60" t="s">
        <v>40</v>
      </c>
      <c r="AB14" s="60" t="s">
        <v>40</v>
      </c>
      <c r="AC14" s="60" t="s">
        <v>40</v>
      </c>
      <c r="AD14" s="65" t="s">
        <v>40</v>
      </c>
      <c r="AE14" s="59">
        <v>43998</v>
      </c>
      <c r="AF14" s="64">
        <v>2</v>
      </c>
      <c r="AG14" s="60" t="s">
        <v>68</v>
      </c>
      <c r="AH14" s="66">
        <v>4994000</v>
      </c>
      <c r="AI14" s="59">
        <f t="shared" si="3"/>
        <v>43998</v>
      </c>
      <c r="AJ14" s="67">
        <f t="shared" si="3"/>
        <v>2</v>
      </c>
      <c r="AK14" s="57" t="str">
        <f t="shared" si="3"/>
        <v>MESES</v>
      </c>
    </row>
    <row r="15" spans="1:37" s="46" customFormat="1" ht="16" customHeight="1" x14ac:dyDescent="0.25">
      <c r="A15" s="42">
        <v>8</v>
      </c>
      <c r="B15" s="39" t="s">
        <v>42</v>
      </c>
      <c r="C15" s="40" t="str">
        <f t="shared" ca="1" si="0"/>
        <v>TERMINADO</v>
      </c>
      <c r="D15" s="41">
        <f t="shared" ca="1" si="1"/>
        <v>1</v>
      </c>
      <c r="E15" s="57" t="s">
        <v>95</v>
      </c>
      <c r="F15" s="57" t="s">
        <v>96</v>
      </c>
      <c r="G15" s="58">
        <v>52473538</v>
      </c>
      <c r="H15" s="58" t="str">
        <f t="shared" si="2"/>
        <v>MIRIAN YANIVE SUAREZ SANTOS</v>
      </c>
      <c r="I15" s="58">
        <f t="shared" si="2"/>
        <v>52473538</v>
      </c>
      <c r="J15" s="58"/>
      <c r="K15" s="57" t="s">
        <v>97</v>
      </c>
      <c r="L15" s="43" t="s">
        <v>98</v>
      </c>
      <c r="M15" s="76" t="s">
        <v>99</v>
      </c>
      <c r="N15" s="59">
        <v>43875</v>
      </c>
      <c r="O15" s="57">
        <v>1363</v>
      </c>
      <c r="P15" s="76" t="str">
        <f>VLOOKUP(O15,[1]Listas!$A$2:$B$16,2,0)</f>
        <v>Fortalecimiento de la gestión local y de las acciones de vigilancia y control</v>
      </c>
      <c r="Q15" s="60" t="s">
        <v>48</v>
      </c>
      <c r="R15" s="61">
        <v>22048000</v>
      </c>
      <c r="S15" s="59">
        <v>43879</v>
      </c>
      <c r="T15" s="59">
        <v>43999</v>
      </c>
      <c r="U15" s="62" t="s">
        <v>49</v>
      </c>
      <c r="V15" s="62" t="s">
        <v>100</v>
      </c>
      <c r="W15" s="63" t="s">
        <v>1477</v>
      </c>
      <c r="X15" s="60" t="s">
        <v>40</v>
      </c>
      <c r="Y15" s="60">
        <v>0</v>
      </c>
      <c r="Z15" s="64" t="str">
        <f t="shared" si="4"/>
        <v>NA</v>
      </c>
      <c r="AA15" s="60" t="s">
        <v>40</v>
      </c>
      <c r="AB15" s="60" t="s">
        <v>40</v>
      </c>
      <c r="AC15" s="60" t="s">
        <v>40</v>
      </c>
      <c r="AD15" s="65" t="s">
        <v>40</v>
      </c>
      <c r="AE15" s="60" t="s">
        <v>40</v>
      </c>
      <c r="AF15" s="64" t="s">
        <v>40</v>
      </c>
      <c r="AG15" s="60" t="s">
        <v>40</v>
      </c>
      <c r="AH15" s="48" t="s">
        <v>40</v>
      </c>
      <c r="AI15" s="59" t="str">
        <f t="shared" si="3"/>
        <v>NA</v>
      </c>
      <c r="AJ15" s="67" t="str">
        <f t="shared" si="3"/>
        <v>NA</v>
      </c>
      <c r="AK15" s="57" t="str">
        <f t="shared" si="3"/>
        <v>NA</v>
      </c>
    </row>
    <row r="16" spans="1:37" s="46" customFormat="1" ht="16" customHeight="1" x14ac:dyDescent="0.25">
      <c r="A16" s="42">
        <v>9</v>
      </c>
      <c r="B16" s="39" t="s">
        <v>42</v>
      </c>
      <c r="C16" s="40" t="str">
        <f t="shared" ca="1" si="0"/>
        <v>SUSPENDIDO</v>
      </c>
      <c r="D16" s="41">
        <f t="shared" ca="1" si="1"/>
        <v>0.70886075949367089</v>
      </c>
      <c r="E16" s="57" t="s">
        <v>101</v>
      </c>
      <c r="F16" s="57" t="s">
        <v>102</v>
      </c>
      <c r="G16" s="58">
        <v>1018410635</v>
      </c>
      <c r="H16" s="58" t="str">
        <f t="shared" si="2"/>
        <v>NOLBA RUBIELA CASTRO CRUZ</v>
      </c>
      <c r="I16" s="58">
        <f t="shared" si="2"/>
        <v>1018410635</v>
      </c>
      <c r="J16" s="58"/>
      <c r="K16" s="57" t="s">
        <v>103</v>
      </c>
      <c r="L16" s="43" t="s">
        <v>104</v>
      </c>
      <c r="M16" s="76" t="s">
        <v>105</v>
      </c>
      <c r="N16" s="59">
        <v>43875</v>
      </c>
      <c r="O16" s="57">
        <v>1376</v>
      </c>
      <c r="P16" s="76" t="str">
        <f>VLOOKUP(O16,[1]Listas!$A$2:$B$16,2,0)</f>
        <v>Fortalecimiento de seguridad e iniciativa de convivencia en la localidad de
Kennedy</v>
      </c>
      <c r="Q16" s="60" t="s">
        <v>48</v>
      </c>
      <c r="R16" s="69">
        <v>25819500</v>
      </c>
      <c r="S16" s="65">
        <v>43880</v>
      </c>
      <c r="T16" s="59">
        <v>44196</v>
      </c>
      <c r="U16" s="62" t="s">
        <v>49</v>
      </c>
      <c r="V16" s="62" t="s">
        <v>106</v>
      </c>
      <c r="W16" s="63" t="s">
        <v>60</v>
      </c>
      <c r="X16" s="65">
        <v>44015</v>
      </c>
      <c r="Y16" s="65">
        <v>44127</v>
      </c>
      <c r="Z16" s="64">
        <f t="shared" si="4"/>
        <v>112</v>
      </c>
      <c r="AA16" s="60" t="s">
        <v>52</v>
      </c>
      <c r="AB16" s="60" t="s">
        <v>40</v>
      </c>
      <c r="AC16" s="60" t="s">
        <v>40</v>
      </c>
      <c r="AD16" s="65" t="s">
        <v>40</v>
      </c>
      <c r="AE16" s="60" t="s">
        <v>40</v>
      </c>
      <c r="AF16" s="64" t="s">
        <v>40</v>
      </c>
      <c r="AG16" s="60" t="s">
        <v>40</v>
      </c>
      <c r="AH16" s="48" t="s">
        <v>40</v>
      </c>
      <c r="AI16" s="59" t="str">
        <f t="shared" si="3"/>
        <v>NA</v>
      </c>
      <c r="AJ16" s="67" t="str">
        <f t="shared" si="3"/>
        <v>NA</v>
      </c>
      <c r="AK16" s="57" t="str">
        <f t="shared" si="3"/>
        <v>NA</v>
      </c>
    </row>
    <row r="17" spans="1:37" s="46" customFormat="1" ht="16" customHeight="1" x14ac:dyDescent="0.25">
      <c r="A17" s="42">
        <v>10</v>
      </c>
      <c r="B17" s="39" t="s">
        <v>42</v>
      </c>
      <c r="C17" s="40" t="str">
        <f t="shared" ca="1" si="0"/>
        <v>EN EJECUCION</v>
      </c>
      <c r="D17" s="41">
        <f t="shared" ca="1" si="1"/>
        <v>0.70700636942675155</v>
      </c>
      <c r="E17" s="57" t="s">
        <v>107</v>
      </c>
      <c r="F17" s="57" t="s">
        <v>108</v>
      </c>
      <c r="G17" s="58">
        <v>52021745</v>
      </c>
      <c r="H17" s="58" t="str">
        <f t="shared" si="2"/>
        <v>SANDRA PATRICIA RINCON GOMEZ</v>
      </c>
      <c r="I17" s="58">
        <f t="shared" si="2"/>
        <v>52021745</v>
      </c>
      <c r="J17" s="58"/>
      <c r="K17" s="57" t="s">
        <v>109</v>
      </c>
      <c r="L17" s="43" t="s">
        <v>110</v>
      </c>
      <c r="M17" s="76" t="s">
        <v>111</v>
      </c>
      <c r="N17" s="59">
        <v>43880</v>
      </c>
      <c r="O17" s="57">
        <v>1371</v>
      </c>
      <c r="P17" s="76" t="str">
        <f>VLOOKUP(O17,[1]Listas!$A$2:$B$16,2,0)</f>
        <v>Fortalecimiento de la participación</v>
      </c>
      <c r="Q17" s="60" t="s">
        <v>48</v>
      </c>
      <c r="R17" s="61">
        <v>22048000</v>
      </c>
      <c r="S17" s="59">
        <v>43882</v>
      </c>
      <c r="T17" s="59">
        <v>44196</v>
      </c>
      <c r="U17" s="62" t="s">
        <v>49</v>
      </c>
      <c r="V17" s="62" t="s">
        <v>112</v>
      </c>
      <c r="W17" s="63" t="s">
        <v>82</v>
      </c>
      <c r="X17" s="60" t="s">
        <v>40</v>
      </c>
      <c r="Y17" s="60">
        <v>0</v>
      </c>
      <c r="Z17" s="64" t="str">
        <f t="shared" si="4"/>
        <v>NA</v>
      </c>
      <c r="AA17" s="60" t="s">
        <v>40</v>
      </c>
      <c r="AB17" s="60" t="s">
        <v>40</v>
      </c>
      <c r="AC17" s="60" t="s">
        <v>40</v>
      </c>
      <c r="AD17" s="65" t="s">
        <v>40</v>
      </c>
      <c r="AE17" s="59">
        <v>44000</v>
      </c>
      <c r="AF17" s="64">
        <v>2</v>
      </c>
      <c r="AG17" s="60" t="s">
        <v>68</v>
      </c>
      <c r="AH17" s="48">
        <v>11024000</v>
      </c>
      <c r="AI17" s="59">
        <f t="shared" si="3"/>
        <v>44000</v>
      </c>
      <c r="AJ17" s="67">
        <f t="shared" si="3"/>
        <v>2</v>
      </c>
      <c r="AK17" s="57" t="str">
        <f t="shared" si="3"/>
        <v>MESES</v>
      </c>
    </row>
    <row r="18" spans="1:37" s="46" customFormat="1" ht="16" customHeight="1" x14ac:dyDescent="0.25">
      <c r="A18" s="42">
        <v>11</v>
      </c>
      <c r="B18" s="39" t="s">
        <v>42</v>
      </c>
      <c r="C18" s="40" t="str">
        <f t="shared" ca="1" si="0"/>
        <v>EN EJECUCION</v>
      </c>
      <c r="D18" s="41">
        <f t="shared" ca="1" si="1"/>
        <v>0.70977917981072558</v>
      </c>
      <c r="E18" s="57" t="s">
        <v>113</v>
      </c>
      <c r="F18" s="57" t="s">
        <v>114</v>
      </c>
      <c r="G18" s="58">
        <v>1007561466</v>
      </c>
      <c r="H18" s="58" t="str">
        <f t="shared" si="2"/>
        <v>KAROLAY SANCHEZ RAMOS</v>
      </c>
      <c r="I18" s="58">
        <f t="shared" si="2"/>
        <v>1007561466</v>
      </c>
      <c r="J18" s="58"/>
      <c r="K18" s="57" t="s">
        <v>115</v>
      </c>
      <c r="L18" s="43" t="s">
        <v>116</v>
      </c>
      <c r="M18" s="76" t="s">
        <v>117</v>
      </c>
      <c r="N18" s="59">
        <v>43875</v>
      </c>
      <c r="O18" s="57">
        <v>1363</v>
      </c>
      <c r="P18" s="76" t="str">
        <f>VLOOKUP(O18,[1]Listas!$A$2:$B$16,2,0)</f>
        <v>Fortalecimiento de la gestión local y de las acciones de vigilancia y control</v>
      </c>
      <c r="Q18" s="60" t="s">
        <v>48</v>
      </c>
      <c r="R18" s="69">
        <v>22053267</v>
      </c>
      <c r="S18" s="59">
        <v>43879</v>
      </c>
      <c r="T18" s="59">
        <v>44196</v>
      </c>
      <c r="U18" s="62" t="s">
        <v>49</v>
      </c>
      <c r="V18" s="62" t="s">
        <v>118</v>
      </c>
      <c r="W18" s="63" t="s">
        <v>67</v>
      </c>
      <c r="X18" s="65">
        <v>43922</v>
      </c>
      <c r="Y18" s="65">
        <v>43983</v>
      </c>
      <c r="Z18" s="64">
        <f t="shared" si="4"/>
        <v>61</v>
      </c>
      <c r="AA18" s="60" t="s">
        <v>52</v>
      </c>
      <c r="AB18" s="60" t="s">
        <v>40</v>
      </c>
      <c r="AC18" s="60" t="s">
        <v>40</v>
      </c>
      <c r="AD18" s="65" t="s">
        <v>40</v>
      </c>
      <c r="AE18" s="60" t="s">
        <v>40</v>
      </c>
      <c r="AF18" s="64" t="s">
        <v>40</v>
      </c>
      <c r="AG18" s="60" t="s">
        <v>40</v>
      </c>
      <c r="AH18" s="48" t="s">
        <v>40</v>
      </c>
      <c r="AI18" s="59" t="str">
        <f t="shared" si="3"/>
        <v>NA</v>
      </c>
      <c r="AJ18" s="67" t="str">
        <f t="shared" si="3"/>
        <v>NA</v>
      </c>
      <c r="AK18" s="57" t="str">
        <f t="shared" si="3"/>
        <v>NA</v>
      </c>
    </row>
    <row r="19" spans="1:37" s="46" customFormat="1" ht="16" customHeight="1" x14ac:dyDescent="0.25">
      <c r="A19" s="42">
        <v>12</v>
      </c>
      <c r="B19" s="39" t="s">
        <v>42</v>
      </c>
      <c r="C19" s="40" t="str">
        <f t="shared" ca="1" si="0"/>
        <v>EN EJECUCION</v>
      </c>
      <c r="D19" s="41">
        <f t="shared" ca="1" si="1"/>
        <v>0.70977917981072558</v>
      </c>
      <c r="E19" s="57" t="s">
        <v>119</v>
      </c>
      <c r="F19" s="57" t="s">
        <v>120</v>
      </c>
      <c r="G19" s="58">
        <v>1030551811</v>
      </c>
      <c r="H19" s="58" t="str">
        <f t="shared" si="2"/>
        <v>SANDRA ESPERANZA CLAVIJO RAMOS</v>
      </c>
      <c r="I19" s="58">
        <f t="shared" si="2"/>
        <v>1030551811</v>
      </c>
      <c r="J19" s="58"/>
      <c r="K19" s="57" t="s">
        <v>121</v>
      </c>
      <c r="L19" s="43" t="s">
        <v>122</v>
      </c>
      <c r="M19" s="76" t="s">
        <v>99</v>
      </c>
      <c r="N19" s="65">
        <v>43878</v>
      </c>
      <c r="O19" s="57">
        <v>1363</v>
      </c>
      <c r="P19" s="76" t="str">
        <f>VLOOKUP(O19,[1]Listas!$A$2:$B$16,2,0)</f>
        <v>Fortalecimiento de la gestión local y de las acciones de vigilancia y control</v>
      </c>
      <c r="Q19" s="60" t="s">
        <v>48</v>
      </c>
      <c r="R19" s="69">
        <v>57876000</v>
      </c>
      <c r="S19" s="59">
        <v>43879</v>
      </c>
      <c r="T19" s="59">
        <v>44196</v>
      </c>
      <c r="U19" s="62" t="s">
        <v>49</v>
      </c>
      <c r="V19" s="62" t="s">
        <v>123</v>
      </c>
      <c r="W19" s="63" t="s">
        <v>60</v>
      </c>
      <c r="X19" s="65">
        <v>44075</v>
      </c>
      <c r="Y19" s="65">
        <v>44104</v>
      </c>
      <c r="Z19" s="64">
        <f t="shared" si="4"/>
        <v>29</v>
      </c>
      <c r="AA19" s="60" t="s">
        <v>52</v>
      </c>
      <c r="AB19" s="60" t="s">
        <v>40</v>
      </c>
      <c r="AC19" s="60" t="s">
        <v>40</v>
      </c>
      <c r="AD19" s="65" t="s">
        <v>40</v>
      </c>
      <c r="AE19" s="60" t="s">
        <v>40</v>
      </c>
      <c r="AF19" s="64" t="s">
        <v>40</v>
      </c>
      <c r="AG19" s="60" t="s">
        <v>40</v>
      </c>
      <c r="AH19" s="48" t="s">
        <v>40</v>
      </c>
      <c r="AI19" s="59" t="str">
        <f t="shared" si="3"/>
        <v>NA</v>
      </c>
      <c r="AJ19" s="67" t="str">
        <f t="shared" si="3"/>
        <v>NA</v>
      </c>
      <c r="AK19" s="57" t="str">
        <f t="shared" si="3"/>
        <v>NA</v>
      </c>
    </row>
    <row r="20" spans="1:37" s="46" customFormat="1" ht="16" customHeight="1" x14ac:dyDescent="0.25">
      <c r="A20" s="42">
        <v>13</v>
      </c>
      <c r="B20" s="39" t="s">
        <v>42</v>
      </c>
      <c r="C20" s="40" t="str">
        <f t="shared" ca="1" si="0"/>
        <v>EN EJECUCION</v>
      </c>
      <c r="D20" s="41">
        <f t="shared" ca="1" si="1"/>
        <v>0.70700636942675155</v>
      </c>
      <c r="E20" s="57" t="s">
        <v>124</v>
      </c>
      <c r="F20" s="57" t="s">
        <v>125</v>
      </c>
      <c r="G20" s="58">
        <v>39654684</v>
      </c>
      <c r="H20" s="58" t="str">
        <f t="shared" si="2"/>
        <v>MARTHA CECILIA OSPINA TRIANA</v>
      </c>
      <c r="I20" s="58">
        <f t="shared" si="2"/>
        <v>39654684</v>
      </c>
      <c r="J20" s="58"/>
      <c r="K20" s="57" t="s">
        <v>126</v>
      </c>
      <c r="L20" s="43" t="s">
        <v>127</v>
      </c>
      <c r="M20" s="76" t="s">
        <v>128</v>
      </c>
      <c r="N20" s="65">
        <v>43879</v>
      </c>
      <c r="O20" s="57">
        <v>1363</v>
      </c>
      <c r="P20" s="76" t="str">
        <f>VLOOKUP(O20,[1]Listas!$A$2:$B$16,2,0)</f>
        <v>Fortalecimiento de la gestión local y de las acciones de vigilancia y control</v>
      </c>
      <c r="Q20" s="60" t="s">
        <v>48</v>
      </c>
      <c r="R20" s="61">
        <v>27467000</v>
      </c>
      <c r="S20" s="65">
        <v>43882</v>
      </c>
      <c r="T20" s="59">
        <v>44196</v>
      </c>
      <c r="U20" s="62" t="s">
        <v>49</v>
      </c>
      <c r="V20" s="62" t="s">
        <v>129</v>
      </c>
      <c r="W20" s="63" t="s">
        <v>130</v>
      </c>
      <c r="X20" s="60" t="s">
        <v>40</v>
      </c>
      <c r="Y20" s="60">
        <v>0</v>
      </c>
      <c r="Z20" s="64" t="str">
        <f t="shared" si="4"/>
        <v>NA</v>
      </c>
      <c r="AA20" s="60" t="s">
        <v>40</v>
      </c>
      <c r="AB20" s="60" t="s">
        <v>40</v>
      </c>
      <c r="AC20" s="60" t="s">
        <v>40</v>
      </c>
      <c r="AD20" s="65" t="s">
        <v>40</v>
      </c>
      <c r="AE20" s="60" t="s">
        <v>40</v>
      </c>
      <c r="AF20" s="64" t="s">
        <v>40</v>
      </c>
      <c r="AG20" s="60" t="s">
        <v>40</v>
      </c>
      <c r="AH20" s="48" t="s">
        <v>40</v>
      </c>
      <c r="AI20" s="59" t="str">
        <f t="shared" si="3"/>
        <v>NA</v>
      </c>
      <c r="AJ20" s="67" t="str">
        <f t="shared" si="3"/>
        <v>NA</v>
      </c>
      <c r="AK20" s="57" t="str">
        <f t="shared" si="3"/>
        <v>NA</v>
      </c>
    </row>
    <row r="21" spans="1:37" s="46" customFormat="1" ht="16" customHeight="1" x14ac:dyDescent="0.25">
      <c r="A21" s="42">
        <v>14</v>
      </c>
      <c r="B21" s="39" t="s">
        <v>42</v>
      </c>
      <c r="C21" s="40" t="str">
        <f t="shared" ca="1" si="0"/>
        <v>EN EJECUCION</v>
      </c>
      <c r="D21" s="41">
        <f t="shared" ca="1" si="1"/>
        <v>0.70700636942675155</v>
      </c>
      <c r="E21" s="57" t="s">
        <v>131</v>
      </c>
      <c r="F21" s="57" t="s">
        <v>132</v>
      </c>
      <c r="G21" s="58">
        <v>1069741350</v>
      </c>
      <c r="H21" s="58" t="str">
        <f t="shared" si="2"/>
        <v>XIMENA ANDREA APONTE RINCON</v>
      </c>
      <c r="I21" s="58">
        <f t="shared" si="2"/>
        <v>1069741350</v>
      </c>
      <c r="J21" s="58"/>
      <c r="K21" s="57" t="s">
        <v>133</v>
      </c>
      <c r="L21" s="43" t="s">
        <v>134</v>
      </c>
      <c r="M21" s="76" t="s">
        <v>135</v>
      </c>
      <c r="N21" s="65">
        <v>43881</v>
      </c>
      <c r="O21" s="57">
        <v>1363</v>
      </c>
      <c r="P21" s="76" t="str">
        <f>VLOOKUP(O21,[1]Listas!$A$2:$B$16,2,0)</f>
        <v>Fortalecimiento de la gestión local y de las acciones de vigilancia y control</v>
      </c>
      <c r="Q21" s="60" t="s">
        <v>48</v>
      </c>
      <c r="R21" s="69">
        <v>57876000</v>
      </c>
      <c r="S21" s="65">
        <v>43882</v>
      </c>
      <c r="T21" s="59">
        <v>44196</v>
      </c>
      <c r="U21" s="62" t="s">
        <v>49</v>
      </c>
      <c r="V21" s="62" t="s">
        <v>136</v>
      </c>
      <c r="W21" s="63" t="s">
        <v>60</v>
      </c>
      <c r="X21" s="60" t="s">
        <v>40</v>
      </c>
      <c r="Y21" s="60">
        <v>0</v>
      </c>
      <c r="Z21" s="64" t="str">
        <f t="shared" si="4"/>
        <v>NA</v>
      </c>
      <c r="AA21" s="60" t="s">
        <v>40</v>
      </c>
      <c r="AB21" s="60" t="s">
        <v>40</v>
      </c>
      <c r="AC21" s="60" t="s">
        <v>40</v>
      </c>
      <c r="AD21" s="65" t="s">
        <v>40</v>
      </c>
      <c r="AE21" s="60" t="s">
        <v>40</v>
      </c>
      <c r="AF21" s="64" t="s">
        <v>40</v>
      </c>
      <c r="AG21" s="60" t="s">
        <v>40</v>
      </c>
      <c r="AH21" s="48" t="s">
        <v>40</v>
      </c>
      <c r="AI21" s="59" t="str">
        <f t="shared" si="3"/>
        <v>NA</v>
      </c>
      <c r="AJ21" s="67" t="str">
        <f t="shared" si="3"/>
        <v>NA</v>
      </c>
      <c r="AK21" s="57" t="str">
        <f t="shared" si="3"/>
        <v>NA</v>
      </c>
    </row>
    <row r="22" spans="1:37" s="46" customFormat="1" ht="16" customHeight="1" x14ac:dyDescent="0.25">
      <c r="A22" s="42">
        <v>15</v>
      </c>
      <c r="B22" s="39" t="s">
        <v>42</v>
      </c>
      <c r="C22" s="40" t="str">
        <f t="shared" ca="1" si="0"/>
        <v>TERMINADO</v>
      </c>
      <c r="D22" s="41">
        <f t="shared" ca="1" si="1"/>
        <v>1</v>
      </c>
      <c r="E22" s="57" t="s">
        <v>137</v>
      </c>
      <c r="F22" s="57" t="s">
        <v>138</v>
      </c>
      <c r="G22" s="58">
        <v>1012327086</v>
      </c>
      <c r="H22" s="58" t="str">
        <f t="shared" si="2"/>
        <v>CATALINA ESPERANZA CORTES GONZALEZ</v>
      </c>
      <c r="I22" s="58">
        <f t="shared" si="2"/>
        <v>1012327086</v>
      </c>
      <c r="J22" s="58"/>
      <c r="K22" s="57" t="s">
        <v>139</v>
      </c>
      <c r="L22" s="43" t="s">
        <v>140</v>
      </c>
      <c r="M22" s="76" t="s">
        <v>141</v>
      </c>
      <c r="N22" s="59">
        <v>43882</v>
      </c>
      <c r="O22" s="57">
        <v>1378</v>
      </c>
      <c r="P22" s="76" t="str">
        <f>VLOOKUP(O22,[1]Listas!$A$2:$B$16,2,0)</f>
        <v>Igualdad y autonomía para una Kennedy incluyente</v>
      </c>
      <c r="Q22" s="60" t="s">
        <v>48</v>
      </c>
      <c r="R22" s="61">
        <v>20684000</v>
      </c>
      <c r="S22" s="59">
        <v>43889</v>
      </c>
      <c r="T22" s="59">
        <v>44070</v>
      </c>
      <c r="U22" s="62" t="s">
        <v>49</v>
      </c>
      <c r="V22" s="62" t="s">
        <v>142</v>
      </c>
      <c r="W22" s="63" t="s">
        <v>51</v>
      </c>
      <c r="X22" s="60" t="s">
        <v>40</v>
      </c>
      <c r="Y22" s="60">
        <v>0</v>
      </c>
      <c r="Z22" s="64" t="str">
        <f t="shared" si="4"/>
        <v>NA</v>
      </c>
      <c r="AA22" s="60" t="s">
        <v>40</v>
      </c>
      <c r="AB22" s="60" t="s">
        <v>40</v>
      </c>
      <c r="AC22" s="60" t="s">
        <v>40</v>
      </c>
      <c r="AD22" s="65" t="s">
        <v>40</v>
      </c>
      <c r="AE22" s="65">
        <v>44008</v>
      </c>
      <c r="AF22" s="64">
        <v>2</v>
      </c>
      <c r="AG22" s="60" t="s">
        <v>68</v>
      </c>
      <c r="AH22" s="48">
        <v>10324000</v>
      </c>
      <c r="AI22" s="59">
        <f t="shared" si="3"/>
        <v>44008</v>
      </c>
      <c r="AJ22" s="67">
        <f t="shared" si="3"/>
        <v>2</v>
      </c>
      <c r="AK22" s="57" t="str">
        <f t="shared" si="3"/>
        <v>MESES</v>
      </c>
    </row>
    <row r="23" spans="1:37" s="46" customFormat="1" ht="16" customHeight="1" x14ac:dyDescent="0.25">
      <c r="A23" s="42">
        <v>16</v>
      </c>
      <c r="B23" s="39" t="s">
        <v>42</v>
      </c>
      <c r="C23" s="40" t="str">
        <f t="shared" ca="1" si="0"/>
        <v>TERMINADO</v>
      </c>
      <c r="D23" s="41">
        <f t="shared" ca="1" si="1"/>
        <v>1</v>
      </c>
      <c r="E23" s="57" t="s">
        <v>143</v>
      </c>
      <c r="F23" s="57" t="s">
        <v>144</v>
      </c>
      <c r="G23" s="58">
        <v>79791538</v>
      </c>
      <c r="H23" s="58" t="str">
        <f t="shared" si="2"/>
        <v>GIUSEPPE SALVATORE SCOPPETTA TORRES</v>
      </c>
      <c r="I23" s="58">
        <f t="shared" si="2"/>
        <v>79791538</v>
      </c>
      <c r="J23" s="58"/>
      <c r="K23" s="57" t="s">
        <v>145</v>
      </c>
      <c r="L23" s="43" t="s">
        <v>146</v>
      </c>
      <c r="M23" s="76" t="s">
        <v>147</v>
      </c>
      <c r="N23" s="59">
        <v>43882</v>
      </c>
      <c r="O23" s="57">
        <v>1378</v>
      </c>
      <c r="P23" s="76" t="str">
        <f>VLOOKUP(O23,[1]Listas!$A$2:$B$16,2,0)</f>
        <v>Igualdad y autonomía para una Kennedy incluyente</v>
      </c>
      <c r="Q23" s="60" t="s">
        <v>48</v>
      </c>
      <c r="R23" s="61">
        <v>22824000</v>
      </c>
      <c r="S23" s="59">
        <v>43886</v>
      </c>
      <c r="T23" s="59">
        <v>44066</v>
      </c>
      <c r="U23" s="62" t="s">
        <v>49</v>
      </c>
      <c r="V23" s="62" t="s">
        <v>148</v>
      </c>
      <c r="W23" s="63" t="s">
        <v>51</v>
      </c>
      <c r="X23" s="60" t="s">
        <v>40</v>
      </c>
      <c r="Y23" s="60">
        <v>0</v>
      </c>
      <c r="Z23" s="64" t="str">
        <f t="shared" si="4"/>
        <v>NA</v>
      </c>
      <c r="AA23" s="60" t="s">
        <v>40</v>
      </c>
      <c r="AB23" s="60" t="s">
        <v>40</v>
      </c>
      <c r="AC23" s="60" t="s">
        <v>40</v>
      </c>
      <c r="AD23" s="65" t="s">
        <v>40</v>
      </c>
      <c r="AE23" s="65">
        <v>44005</v>
      </c>
      <c r="AF23" s="64">
        <v>2</v>
      </c>
      <c r="AG23" s="60" t="s">
        <v>68</v>
      </c>
      <c r="AH23" s="48">
        <v>11412000</v>
      </c>
      <c r="AI23" s="59">
        <f t="shared" si="3"/>
        <v>44005</v>
      </c>
      <c r="AJ23" s="67">
        <f t="shared" si="3"/>
        <v>2</v>
      </c>
      <c r="AK23" s="57" t="str">
        <f t="shared" si="3"/>
        <v>MESES</v>
      </c>
    </row>
    <row r="24" spans="1:37" s="46" customFormat="1" ht="16" customHeight="1" x14ac:dyDescent="0.25">
      <c r="A24" s="42">
        <v>17</v>
      </c>
      <c r="B24" s="39" t="s">
        <v>42</v>
      </c>
      <c r="C24" s="40" t="str">
        <f t="shared" ca="1" si="0"/>
        <v>TERMINADO</v>
      </c>
      <c r="D24" s="41">
        <f t="shared" ca="1" si="1"/>
        <v>1</v>
      </c>
      <c r="E24" s="57" t="s">
        <v>149</v>
      </c>
      <c r="F24" s="57" t="s">
        <v>150</v>
      </c>
      <c r="G24" s="58">
        <v>52409752</v>
      </c>
      <c r="H24" s="58" t="str">
        <f t="shared" si="2"/>
        <v>SONIA ELIZABETH ALVAREZ HIGUERA</v>
      </c>
      <c r="I24" s="58">
        <f t="shared" si="2"/>
        <v>52409752</v>
      </c>
      <c r="J24" s="58"/>
      <c r="K24" s="57" t="s">
        <v>151</v>
      </c>
      <c r="L24" s="43" t="s">
        <v>152</v>
      </c>
      <c r="M24" s="76" t="s">
        <v>141</v>
      </c>
      <c r="N24" s="65">
        <v>43886</v>
      </c>
      <c r="O24" s="57">
        <v>1378</v>
      </c>
      <c r="P24" s="76" t="str">
        <f>VLOOKUP(O24,[1]Listas!$A$2:$B$16,2,0)</f>
        <v>Igualdad y autonomía para una Kennedy incluyente</v>
      </c>
      <c r="Q24" s="60" t="s">
        <v>48</v>
      </c>
      <c r="R24" s="69">
        <v>20684000</v>
      </c>
      <c r="S24" s="65">
        <v>43889</v>
      </c>
      <c r="T24" s="59">
        <v>44009</v>
      </c>
      <c r="U24" s="62" t="s">
        <v>49</v>
      </c>
      <c r="V24" s="62" t="s">
        <v>153</v>
      </c>
      <c r="W24" s="63" t="s">
        <v>51</v>
      </c>
      <c r="X24" s="60" t="s">
        <v>40</v>
      </c>
      <c r="Y24" s="60">
        <v>0</v>
      </c>
      <c r="Z24" s="64" t="str">
        <f t="shared" si="4"/>
        <v>NA</v>
      </c>
      <c r="AA24" s="60" t="s">
        <v>40</v>
      </c>
      <c r="AB24" s="60" t="s">
        <v>40</v>
      </c>
      <c r="AC24" s="60" t="s">
        <v>40</v>
      </c>
      <c r="AD24" s="65" t="s">
        <v>40</v>
      </c>
      <c r="AE24" s="60" t="s">
        <v>40</v>
      </c>
      <c r="AF24" s="64" t="s">
        <v>40</v>
      </c>
      <c r="AG24" s="60" t="s">
        <v>40</v>
      </c>
      <c r="AH24" s="48" t="s">
        <v>40</v>
      </c>
      <c r="AI24" s="59" t="str">
        <f t="shared" si="3"/>
        <v>NA</v>
      </c>
      <c r="AJ24" s="67" t="str">
        <f t="shared" si="3"/>
        <v>NA</v>
      </c>
      <c r="AK24" s="57" t="str">
        <f t="shared" si="3"/>
        <v>NA</v>
      </c>
    </row>
    <row r="25" spans="1:37" s="46" customFormat="1" ht="16" customHeight="1" x14ac:dyDescent="0.25">
      <c r="A25" s="42">
        <v>18</v>
      </c>
      <c r="B25" s="39" t="s">
        <v>42</v>
      </c>
      <c r="C25" s="40" t="str">
        <f t="shared" ca="1" si="0"/>
        <v>TERMINADO</v>
      </c>
      <c r="D25" s="41">
        <f t="shared" ca="1" si="1"/>
        <v>1</v>
      </c>
      <c r="E25" s="57" t="s">
        <v>154</v>
      </c>
      <c r="F25" s="57" t="s">
        <v>155</v>
      </c>
      <c r="G25" s="58">
        <v>1089512891</v>
      </c>
      <c r="H25" s="58" t="str">
        <f t="shared" si="2"/>
        <v>JUDITH JACKELIN RAMOS ANGULO</v>
      </c>
      <c r="I25" s="58">
        <f t="shared" si="2"/>
        <v>1089512891</v>
      </c>
      <c r="J25" s="58"/>
      <c r="K25" s="57" t="s">
        <v>156</v>
      </c>
      <c r="L25" s="43" t="s">
        <v>157</v>
      </c>
      <c r="M25" s="76" t="s">
        <v>158</v>
      </c>
      <c r="N25" s="65">
        <v>43888</v>
      </c>
      <c r="O25" s="57">
        <v>1371</v>
      </c>
      <c r="P25" s="76" t="str">
        <f>VLOOKUP(O25,[1]Listas!$A$2:$B$16,2,0)</f>
        <v>Fortalecimiento de la participación</v>
      </c>
      <c r="Q25" s="60" t="s">
        <v>48</v>
      </c>
      <c r="R25" s="61">
        <v>22048000</v>
      </c>
      <c r="S25" s="65">
        <v>43894</v>
      </c>
      <c r="T25" s="59">
        <v>44076</v>
      </c>
      <c r="U25" s="62" t="s">
        <v>49</v>
      </c>
      <c r="V25" s="62" t="s">
        <v>159</v>
      </c>
      <c r="W25" s="63" t="s">
        <v>82</v>
      </c>
      <c r="X25" s="60" t="s">
        <v>40</v>
      </c>
      <c r="Y25" s="60">
        <v>0</v>
      </c>
      <c r="Z25" s="64" t="str">
        <f t="shared" si="4"/>
        <v>NA</v>
      </c>
      <c r="AA25" s="60" t="s">
        <v>40</v>
      </c>
      <c r="AB25" s="60" t="s">
        <v>40</v>
      </c>
      <c r="AC25" s="60" t="s">
        <v>40</v>
      </c>
      <c r="AD25" s="65" t="s">
        <v>40</v>
      </c>
      <c r="AE25" s="65">
        <v>44015</v>
      </c>
      <c r="AF25" s="68">
        <v>2</v>
      </c>
      <c r="AG25" s="60" t="s">
        <v>68</v>
      </c>
      <c r="AH25" s="44">
        <v>11024000</v>
      </c>
      <c r="AI25" s="59">
        <f t="shared" si="3"/>
        <v>44015</v>
      </c>
      <c r="AJ25" s="67">
        <f t="shared" si="3"/>
        <v>2</v>
      </c>
      <c r="AK25" s="57" t="str">
        <f t="shared" si="3"/>
        <v>MESES</v>
      </c>
    </row>
    <row r="26" spans="1:37" s="46" customFormat="1" ht="16" customHeight="1" x14ac:dyDescent="0.25">
      <c r="A26" s="42">
        <v>19</v>
      </c>
      <c r="B26" s="39" t="s">
        <v>42</v>
      </c>
      <c r="C26" s="40" t="str">
        <f t="shared" ca="1" si="0"/>
        <v>TERMINADO</v>
      </c>
      <c r="D26" s="41">
        <f t="shared" ca="1" si="1"/>
        <v>1</v>
      </c>
      <c r="E26" s="57" t="s">
        <v>160</v>
      </c>
      <c r="F26" s="57" t="s">
        <v>161</v>
      </c>
      <c r="G26" s="58" t="s">
        <v>162</v>
      </c>
      <c r="H26" s="58" t="str">
        <f t="shared" si="2"/>
        <v>RAQUEL ANDREA DEVIA HERNANDEZ</v>
      </c>
      <c r="I26" s="58" t="str">
        <f t="shared" si="2"/>
        <v>53.076.898</v>
      </c>
      <c r="J26" s="58"/>
      <c r="K26" s="57" t="s">
        <v>163</v>
      </c>
      <c r="L26" s="43" t="s">
        <v>164</v>
      </c>
      <c r="M26" s="76" t="s">
        <v>165</v>
      </c>
      <c r="N26" s="65">
        <v>43888</v>
      </c>
      <c r="O26" s="60">
        <v>1378</v>
      </c>
      <c r="P26" s="76" t="str">
        <f>VLOOKUP(O26,[1]Listas!$A$2:$B$16,2,0)</f>
        <v>Igualdad y autonomía para una Kennedy incluyente</v>
      </c>
      <c r="Q26" s="60" t="s">
        <v>48</v>
      </c>
      <c r="R26" s="69">
        <v>20684000</v>
      </c>
      <c r="S26" s="65">
        <v>43889</v>
      </c>
      <c r="T26" s="59">
        <v>44009</v>
      </c>
      <c r="U26" s="62" t="s">
        <v>49</v>
      </c>
      <c r="V26" s="62" t="s">
        <v>166</v>
      </c>
      <c r="W26" s="63" t="s">
        <v>51</v>
      </c>
      <c r="X26" s="60" t="s">
        <v>40</v>
      </c>
      <c r="Y26" s="60">
        <v>0</v>
      </c>
      <c r="Z26" s="64" t="str">
        <f t="shared" si="4"/>
        <v>NA</v>
      </c>
      <c r="AA26" s="60" t="s">
        <v>40</v>
      </c>
      <c r="AB26" s="60" t="s">
        <v>40</v>
      </c>
      <c r="AC26" s="60" t="s">
        <v>40</v>
      </c>
      <c r="AD26" s="65" t="s">
        <v>40</v>
      </c>
      <c r="AE26" s="60" t="s">
        <v>40</v>
      </c>
      <c r="AF26" s="64" t="s">
        <v>40</v>
      </c>
      <c r="AG26" s="60" t="s">
        <v>40</v>
      </c>
      <c r="AH26" s="48" t="s">
        <v>40</v>
      </c>
      <c r="AI26" s="59" t="str">
        <f t="shared" si="3"/>
        <v>NA</v>
      </c>
      <c r="AJ26" s="67" t="str">
        <f t="shared" si="3"/>
        <v>NA</v>
      </c>
      <c r="AK26" s="57" t="str">
        <f t="shared" si="3"/>
        <v>NA</v>
      </c>
    </row>
    <row r="27" spans="1:37" s="46" customFormat="1" ht="16" customHeight="1" x14ac:dyDescent="0.25">
      <c r="A27" s="56">
        <v>20</v>
      </c>
      <c r="B27" s="39" t="s">
        <v>42</v>
      </c>
      <c r="C27" s="40" t="str">
        <f t="shared" ca="1" si="0"/>
        <v>TERMINADO</v>
      </c>
      <c r="D27" s="41">
        <f t="shared" ca="1" si="1"/>
        <v>1</v>
      </c>
      <c r="E27" s="57" t="s">
        <v>167</v>
      </c>
      <c r="F27" s="57" t="s">
        <v>168</v>
      </c>
      <c r="G27" s="58">
        <v>1030523881</v>
      </c>
      <c r="H27" s="58" t="str">
        <f t="shared" si="2"/>
        <v>HECTOR DUARTE MENDEZ</v>
      </c>
      <c r="I27" s="58">
        <f t="shared" si="2"/>
        <v>1030523881</v>
      </c>
      <c r="J27" s="58"/>
      <c r="K27" s="57" t="s">
        <v>169</v>
      </c>
      <c r="L27" s="43" t="s">
        <v>170</v>
      </c>
      <c r="M27" s="76" t="s">
        <v>171</v>
      </c>
      <c r="N27" s="65">
        <v>43888</v>
      </c>
      <c r="O27" s="57">
        <v>1363</v>
      </c>
      <c r="P27" s="76" t="str">
        <f>VLOOKUP(O27,[1]Listas!$A$2:$B$16,2,0)</f>
        <v>Fortalecimiento de la gestión local y de las acciones de vigilancia y control</v>
      </c>
      <c r="Q27" s="60" t="s">
        <v>48</v>
      </c>
      <c r="R27" s="69">
        <v>22048000</v>
      </c>
      <c r="S27" s="65">
        <v>43892</v>
      </c>
      <c r="T27" s="59">
        <v>44075</v>
      </c>
      <c r="U27" s="62" t="s">
        <v>49</v>
      </c>
      <c r="V27" s="62" t="s">
        <v>172</v>
      </c>
      <c r="W27" s="63" t="s">
        <v>60</v>
      </c>
      <c r="X27" s="70" t="s">
        <v>40</v>
      </c>
      <c r="Y27" s="70">
        <v>0</v>
      </c>
      <c r="Z27" s="71" t="str">
        <f t="shared" si="4"/>
        <v>NA</v>
      </c>
      <c r="AA27" s="70" t="s">
        <v>40</v>
      </c>
      <c r="AB27" s="70" t="s">
        <v>40</v>
      </c>
      <c r="AC27" s="70" t="s">
        <v>40</v>
      </c>
      <c r="AD27" s="72" t="s">
        <v>40</v>
      </c>
      <c r="AE27" s="65">
        <v>44013</v>
      </c>
      <c r="AF27" s="64">
        <v>2</v>
      </c>
      <c r="AG27" s="60" t="s">
        <v>68</v>
      </c>
      <c r="AH27" s="48">
        <v>11024000</v>
      </c>
      <c r="AI27" s="59">
        <f t="shared" si="3"/>
        <v>44013</v>
      </c>
      <c r="AJ27" s="67">
        <f t="shared" si="3"/>
        <v>2</v>
      </c>
      <c r="AK27" s="57" t="str">
        <f t="shared" si="3"/>
        <v>MESES</v>
      </c>
    </row>
    <row r="28" spans="1:37" s="46" customFormat="1" ht="16" customHeight="1" x14ac:dyDescent="0.25">
      <c r="A28" s="42">
        <v>21</v>
      </c>
      <c r="B28" s="39" t="s">
        <v>42</v>
      </c>
      <c r="C28" s="40" t="str">
        <f t="shared" ca="1" si="0"/>
        <v>TERMINADO</v>
      </c>
      <c r="D28" s="41">
        <f t="shared" ca="1" si="1"/>
        <v>1</v>
      </c>
      <c r="E28" s="57" t="s">
        <v>173</v>
      </c>
      <c r="F28" s="57" t="s">
        <v>174</v>
      </c>
      <c r="G28" s="58">
        <v>52235022</v>
      </c>
      <c r="H28" s="58" t="str">
        <f t="shared" si="2"/>
        <v>MALEIDY ALEXANDRA MARTÍNEZ CHAVES</v>
      </c>
      <c r="I28" s="58">
        <f t="shared" si="2"/>
        <v>52235022</v>
      </c>
      <c r="J28" s="58"/>
      <c r="K28" s="57" t="s">
        <v>175</v>
      </c>
      <c r="L28" s="43" t="s">
        <v>176</v>
      </c>
      <c r="M28" s="78" t="s">
        <v>177</v>
      </c>
      <c r="N28" s="65">
        <v>43888</v>
      </c>
      <c r="O28" s="60">
        <v>1378</v>
      </c>
      <c r="P28" s="76" t="str">
        <f>VLOOKUP(O28,[1]Listas!$A$2:$B$16,2,0)</f>
        <v>Igualdad y autonomía para una Kennedy incluyente</v>
      </c>
      <c r="Q28" s="60" t="s">
        <v>48</v>
      </c>
      <c r="R28" s="69">
        <v>20684000</v>
      </c>
      <c r="S28" s="65">
        <v>43896</v>
      </c>
      <c r="T28" s="59">
        <v>44017</v>
      </c>
      <c r="U28" s="62" t="s">
        <v>49</v>
      </c>
      <c r="V28" s="62" t="s">
        <v>178</v>
      </c>
      <c r="W28" s="63" t="s">
        <v>51</v>
      </c>
      <c r="X28" s="60" t="s">
        <v>40</v>
      </c>
      <c r="Y28" s="60">
        <v>0</v>
      </c>
      <c r="Z28" s="64" t="str">
        <f t="shared" si="4"/>
        <v>NA</v>
      </c>
      <c r="AA28" s="60" t="s">
        <v>40</v>
      </c>
      <c r="AB28" s="60" t="s">
        <v>40</v>
      </c>
      <c r="AC28" s="60" t="s">
        <v>40</v>
      </c>
      <c r="AD28" s="65" t="s">
        <v>40</v>
      </c>
      <c r="AE28" s="60" t="s">
        <v>40</v>
      </c>
      <c r="AF28" s="64" t="s">
        <v>40</v>
      </c>
      <c r="AG28" s="60" t="s">
        <v>40</v>
      </c>
      <c r="AH28" s="48" t="s">
        <v>40</v>
      </c>
      <c r="AI28" s="59" t="str">
        <f t="shared" si="3"/>
        <v>NA</v>
      </c>
      <c r="AJ28" s="67" t="str">
        <f t="shared" si="3"/>
        <v>NA</v>
      </c>
      <c r="AK28" s="57" t="str">
        <f t="shared" si="3"/>
        <v>NA</v>
      </c>
    </row>
    <row r="29" spans="1:37" s="46" customFormat="1" ht="16" customHeight="1" x14ac:dyDescent="0.25">
      <c r="A29" s="42">
        <v>22</v>
      </c>
      <c r="B29" s="39" t="s">
        <v>42</v>
      </c>
      <c r="C29" s="40" t="str">
        <f t="shared" ca="1" si="0"/>
        <v>TERMINADO</v>
      </c>
      <c r="D29" s="41">
        <f t="shared" ca="1" si="1"/>
        <v>1</v>
      </c>
      <c r="E29" s="57" t="s">
        <v>179</v>
      </c>
      <c r="F29" s="57" t="s">
        <v>180</v>
      </c>
      <c r="G29" s="58">
        <v>80228752</v>
      </c>
      <c r="H29" s="58" t="str">
        <f t="shared" si="2"/>
        <v>JOHN WILLIAM RUIZ VARGAS</v>
      </c>
      <c r="I29" s="58">
        <f t="shared" si="2"/>
        <v>80228752</v>
      </c>
      <c r="J29" s="58"/>
      <c r="K29" s="57" t="s">
        <v>181</v>
      </c>
      <c r="L29" s="43" t="s">
        <v>182</v>
      </c>
      <c r="M29" s="76" t="s">
        <v>183</v>
      </c>
      <c r="N29" s="65">
        <v>43888</v>
      </c>
      <c r="O29" s="57">
        <v>1363</v>
      </c>
      <c r="P29" s="76" t="str">
        <f>VLOOKUP(O29,[1]Listas!$A$2:$B$16,2,0)</f>
        <v>Fortalecimiento de la gestión local y de las acciones de vigilancia y control</v>
      </c>
      <c r="Q29" s="60" t="s">
        <v>48</v>
      </c>
      <c r="R29" s="61">
        <v>9988000</v>
      </c>
      <c r="S29" s="59">
        <v>43892</v>
      </c>
      <c r="T29" s="59">
        <v>44074</v>
      </c>
      <c r="U29" s="62" t="s">
        <v>49</v>
      </c>
      <c r="V29" s="62" t="s">
        <v>184</v>
      </c>
      <c r="W29" s="63" t="s">
        <v>67</v>
      </c>
      <c r="X29" s="60" t="s">
        <v>40</v>
      </c>
      <c r="Y29" s="60">
        <v>0</v>
      </c>
      <c r="Z29" s="64" t="str">
        <f t="shared" si="4"/>
        <v>NA</v>
      </c>
      <c r="AA29" s="60" t="s">
        <v>40</v>
      </c>
      <c r="AB29" s="60" t="s">
        <v>40</v>
      </c>
      <c r="AC29" s="60" t="s">
        <v>40</v>
      </c>
      <c r="AD29" s="65" t="s">
        <v>40</v>
      </c>
      <c r="AE29" s="65">
        <v>44013</v>
      </c>
      <c r="AF29" s="64">
        <v>2</v>
      </c>
      <c r="AG29" s="60" t="s">
        <v>68</v>
      </c>
      <c r="AH29" s="48">
        <v>4994000</v>
      </c>
      <c r="AI29" s="59">
        <f t="shared" si="3"/>
        <v>44013</v>
      </c>
      <c r="AJ29" s="67">
        <f t="shared" si="3"/>
        <v>2</v>
      </c>
      <c r="AK29" s="57" t="str">
        <f t="shared" si="3"/>
        <v>MESES</v>
      </c>
    </row>
    <row r="30" spans="1:37" s="46" customFormat="1" ht="16" customHeight="1" x14ac:dyDescent="0.25">
      <c r="A30" s="42">
        <v>23</v>
      </c>
      <c r="B30" s="39" t="s">
        <v>42</v>
      </c>
      <c r="C30" s="40" t="str">
        <f t="shared" ca="1" si="0"/>
        <v>TERMINADO</v>
      </c>
      <c r="D30" s="41">
        <f t="shared" ca="1" si="1"/>
        <v>1</v>
      </c>
      <c r="E30" s="57" t="s">
        <v>185</v>
      </c>
      <c r="F30" s="57" t="s">
        <v>186</v>
      </c>
      <c r="G30" s="58">
        <v>1024460834</v>
      </c>
      <c r="H30" s="58" t="str">
        <f t="shared" si="2"/>
        <v>MONICA PATRICIA GUARNIZO DIAZ</v>
      </c>
      <c r="I30" s="58">
        <f t="shared" si="2"/>
        <v>1024460834</v>
      </c>
      <c r="J30" s="58"/>
      <c r="K30" s="57" t="s">
        <v>187</v>
      </c>
      <c r="L30" s="43" t="s">
        <v>188</v>
      </c>
      <c r="M30" s="76" t="s">
        <v>189</v>
      </c>
      <c r="N30" s="65">
        <v>43888</v>
      </c>
      <c r="O30" s="57">
        <v>1363</v>
      </c>
      <c r="P30" s="76" t="str">
        <f>VLOOKUP(O30,[1]Listas!$A$2:$B$16,2,0)</f>
        <v>Fortalecimiento de la gestión local y de las acciones de vigilancia y control</v>
      </c>
      <c r="Q30" s="60" t="s">
        <v>48</v>
      </c>
      <c r="R30" s="61">
        <v>9988000</v>
      </c>
      <c r="S30" s="59">
        <v>43896</v>
      </c>
      <c r="T30" s="59">
        <v>44079</v>
      </c>
      <c r="U30" s="62" t="s">
        <v>49</v>
      </c>
      <c r="V30" s="62" t="s">
        <v>190</v>
      </c>
      <c r="W30" s="63" t="s">
        <v>60</v>
      </c>
      <c r="X30" s="60" t="s">
        <v>40</v>
      </c>
      <c r="Y30" s="60">
        <v>0</v>
      </c>
      <c r="Z30" s="64" t="str">
        <f t="shared" si="4"/>
        <v>NA</v>
      </c>
      <c r="AA30" s="60" t="s">
        <v>40</v>
      </c>
      <c r="AB30" s="60" t="s">
        <v>40</v>
      </c>
      <c r="AC30" s="60" t="s">
        <v>40</v>
      </c>
      <c r="AD30" s="65" t="s">
        <v>40</v>
      </c>
      <c r="AE30" s="65">
        <v>44008</v>
      </c>
      <c r="AF30" s="64">
        <v>2</v>
      </c>
      <c r="AG30" s="60" t="s">
        <v>68</v>
      </c>
      <c r="AH30" s="48">
        <v>4994000</v>
      </c>
      <c r="AI30" s="59">
        <f t="shared" si="3"/>
        <v>44008</v>
      </c>
      <c r="AJ30" s="67">
        <f t="shared" si="3"/>
        <v>2</v>
      </c>
      <c r="AK30" s="57" t="str">
        <f t="shared" si="3"/>
        <v>MESES</v>
      </c>
    </row>
    <row r="31" spans="1:37" s="46" customFormat="1" ht="16" customHeight="1" x14ac:dyDescent="0.25">
      <c r="A31" s="42">
        <v>24</v>
      </c>
      <c r="B31" s="39" t="s">
        <v>42</v>
      </c>
      <c r="C31" s="40" t="str">
        <f t="shared" ca="1" si="0"/>
        <v>TERMINADO</v>
      </c>
      <c r="D31" s="41">
        <f t="shared" ca="1" si="1"/>
        <v>1</v>
      </c>
      <c r="E31" s="57" t="s">
        <v>191</v>
      </c>
      <c r="F31" s="57" t="s">
        <v>192</v>
      </c>
      <c r="G31" s="58">
        <v>1030625199</v>
      </c>
      <c r="H31" s="58" t="str">
        <f t="shared" si="2"/>
        <v>GISELLE ANDREA SAENZ GAITAN</v>
      </c>
      <c r="I31" s="58">
        <f t="shared" si="2"/>
        <v>1030625199</v>
      </c>
      <c r="J31" s="58"/>
      <c r="K31" s="57" t="s">
        <v>193</v>
      </c>
      <c r="L31" s="43" t="s">
        <v>194</v>
      </c>
      <c r="M31" s="76" t="s">
        <v>195</v>
      </c>
      <c r="N31" s="65">
        <v>43889</v>
      </c>
      <c r="O31" s="57">
        <v>1363</v>
      </c>
      <c r="P31" s="76" t="str">
        <f>VLOOKUP(O31,[1]Listas!$A$2:$B$16,2,0)</f>
        <v>Fortalecimiento de la gestión local y de las acciones de vigilancia y control</v>
      </c>
      <c r="Q31" s="60" t="s">
        <v>48</v>
      </c>
      <c r="R31" s="61">
        <v>9988000</v>
      </c>
      <c r="S31" s="59">
        <v>43893</v>
      </c>
      <c r="T31" s="59">
        <v>44076</v>
      </c>
      <c r="U31" s="62" t="s">
        <v>49</v>
      </c>
      <c r="V31" s="62" t="s">
        <v>196</v>
      </c>
      <c r="W31" s="63" t="s">
        <v>60</v>
      </c>
      <c r="X31" s="60" t="s">
        <v>40</v>
      </c>
      <c r="Y31" s="60">
        <v>0</v>
      </c>
      <c r="Z31" s="64" t="str">
        <f t="shared" si="4"/>
        <v>NA</v>
      </c>
      <c r="AA31" s="60" t="s">
        <v>40</v>
      </c>
      <c r="AB31" s="60" t="s">
        <v>40</v>
      </c>
      <c r="AC31" s="60" t="s">
        <v>40</v>
      </c>
      <c r="AD31" s="65" t="s">
        <v>40</v>
      </c>
      <c r="AE31" s="65">
        <v>44016</v>
      </c>
      <c r="AF31" s="64">
        <v>2</v>
      </c>
      <c r="AG31" s="60" t="s">
        <v>68</v>
      </c>
      <c r="AH31" s="48">
        <v>4994000</v>
      </c>
      <c r="AI31" s="59">
        <f t="shared" si="3"/>
        <v>44016</v>
      </c>
      <c r="AJ31" s="67">
        <f t="shared" si="3"/>
        <v>2</v>
      </c>
      <c r="AK31" s="57" t="str">
        <f t="shared" si="3"/>
        <v>MESES</v>
      </c>
    </row>
    <row r="32" spans="1:37" s="46" customFormat="1" ht="16" customHeight="1" x14ac:dyDescent="0.25">
      <c r="A32" s="42">
        <v>25</v>
      </c>
      <c r="B32" s="39" t="s">
        <v>42</v>
      </c>
      <c r="C32" s="40" t="str">
        <f t="shared" ca="1" si="0"/>
        <v>TERMINADO</v>
      </c>
      <c r="D32" s="41">
        <f t="shared" ca="1" si="1"/>
        <v>1</v>
      </c>
      <c r="E32" s="57" t="s">
        <v>197</v>
      </c>
      <c r="F32" s="57" t="s">
        <v>198</v>
      </c>
      <c r="G32" s="58">
        <v>53155411</v>
      </c>
      <c r="H32" s="58" t="str">
        <f t="shared" si="2"/>
        <v>LUZBY DAHIANNA ROMERO MANCERA</v>
      </c>
      <c r="I32" s="58">
        <f t="shared" si="2"/>
        <v>53155411</v>
      </c>
      <c r="J32" s="58"/>
      <c r="K32" s="57" t="s">
        <v>199</v>
      </c>
      <c r="L32" s="43" t="s">
        <v>200</v>
      </c>
      <c r="M32" s="76" t="s">
        <v>99</v>
      </c>
      <c r="N32" s="65">
        <v>43889</v>
      </c>
      <c r="O32" s="57">
        <v>1363</v>
      </c>
      <c r="P32" s="76" t="str">
        <f>VLOOKUP(O32,[1]Listas!$A$2:$B$16,2,0)</f>
        <v>Fortalecimiento de la gestión local y de las acciones de vigilancia y control</v>
      </c>
      <c r="Q32" s="60" t="s">
        <v>48</v>
      </c>
      <c r="R32" s="61">
        <v>22048000</v>
      </c>
      <c r="S32" s="65">
        <v>43893</v>
      </c>
      <c r="T32" s="59">
        <v>43893</v>
      </c>
      <c r="U32" s="62" t="s">
        <v>49</v>
      </c>
      <c r="V32" s="62" t="s">
        <v>201</v>
      </c>
      <c r="W32" s="63" t="s">
        <v>60</v>
      </c>
      <c r="X32" s="60" t="s">
        <v>40</v>
      </c>
      <c r="Y32" s="60">
        <v>0</v>
      </c>
      <c r="Z32" s="64" t="str">
        <f t="shared" si="4"/>
        <v>NA</v>
      </c>
      <c r="AA32" s="60" t="s">
        <v>40</v>
      </c>
      <c r="AB32" s="60" t="s">
        <v>40</v>
      </c>
      <c r="AC32" s="60" t="s">
        <v>40</v>
      </c>
      <c r="AD32" s="65" t="s">
        <v>40</v>
      </c>
      <c r="AE32" s="60" t="s">
        <v>40</v>
      </c>
      <c r="AF32" s="64" t="s">
        <v>40</v>
      </c>
      <c r="AG32" s="60" t="s">
        <v>40</v>
      </c>
      <c r="AH32" s="48" t="s">
        <v>40</v>
      </c>
      <c r="AI32" s="59" t="str">
        <f t="shared" si="3"/>
        <v>NA</v>
      </c>
      <c r="AJ32" s="67" t="str">
        <f t="shared" si="3"/>
        <v>NA</v>
      </c>
      <c r="AK32" s="57" t="str">
        <f t="shared" si="3"/>
        <v>NA</v>
      </c>
    </row>
    <row r="33" spans="1:37" s="46" customFormat="1" ht="16" customHeight="1" x14ac:dyDescent="0.25">
      <c r="A33" s="42">
        <v>26</v>
      </c>
      <c r="B33" s="39" t="s">
        <v>42</v>
      </c>
      <c r="C33" s="40" t="str">
        <f t="shared" ca="1" si="0"/>
        <v>TERMINADO</v>
      </c>
      <c r="D33" s="41">
        <f t="shared" ca="1" si="1"/>
        <v>1</v>
      </c>
      <c r="E33" s="57" t="s">
        <v>202</v>
      </c>
      <c r="F33" s="57" t="s">
        <v>203</v>
      </c>
      <c r="G33" s="58">
        <v>16668954</v>
      </c>
      <c r="H33" s="58" t="str">
        <f t="shared" si="2"/>
        <v>JUAN ANTONIO DELGADILLO COBOS</v>
      </c>
      <c r="I33" s="58">
        <f t="shared" si="2"/>
        <v>16668954</v>
      </c>
      <c r="J33" s="58"/>
      <c r="K33" s="57" t="s">
        <v>204</v>
      </c>
      <c r="L33" s="43" t="s">
        <v>205</v>
      </c>
      <c r="M33" s="76" t="s">
        <v>206</v>
      </c>
      <c r="N33" s="65">
        <v>43889</v>
      </c>
      <c r="O33" s="57">
        <v>1363</v>
      </c>
      <c r="P33" s="76" t="str">
        <f>VLOOKUP(O33,[1]Listas!$A$2:$B$16,2,0)</f>
        <v>Fortalecimiento de la gestión local y de las acciones de vigilancia y control</v>
      </c>
      <c r="Q33" s="60" t="s">
        <v>48</v>
      </c>
      <c r="R33" s="69">
        <v>9988000</v>
      </c>
      <c r="S33" s="65">
        <v>43894</v>
      </c>
      <c r="T33" s="59">
        <v>44016</v>
      </c>
      <c r="U33" s="62" t="s">
        <v>49</v>
      </c>
      <c r="V33" s="62" t="s">
        <v>207</v>
      </c>
      <c r="W33" s="63" t="s">
        <v>1477</v>
      </c>
      <c r="X33" s="60" t="s">
        <v>40</v>
      </c>
      <c r="Y33" s="60">
        <v>0</v>
      </c>
      <c r="Z33" s="64" t="str">
        <f t="shared" si="4"/>
        <v>NA</v>
      </c>
      <c r="AA33" s="60" t="s">
        <v>40</v>
      </c>
      <c r="AB33" s="60" t="s">
        <v>40</v>
      </c>
      <c r="AC33" s="60" t="s">
        <v>40</v>
      </c>
      <c r="AD33" s="65" t="s">
        <v>40</v>
      </c>
      <c r="AE33" s="60" t="s">
        <v>40</v>
      </c>
      <c r="AF33" s="64" t="s">
        <v>40</v>
      </c>
      <c r="AG33" s="60" t="s">
        <v>40</v>
      </c>
      <c r="AH33" s="48" t="s">
        <v>40</v>
      </c>
      <c r="AI33" s="59" t="str">
        <f t="shared" si="3"/>
        <v>NA</v>
      </c>
      <c r="AJ33" s="67" t="str">
        <f t="shared" si="3"/>
        <v>NA</v>
      </c>
      <c r="AK33" s="57" t="str">
        <f t="shared" si="3"/>
        <v>NA</v>
      </c>
    </row>
    <row r="34" spans="1:37" s="46" customFormat="1" ht="16" customHeight="1" x14ac:dyDescent="0.25">
      <c r="A34" s="42">
        <v>27</v>
      </c>
      <c r="B34" s="39" t="s">
        <v>42</v>
      </c>
      <c r="C34" s="40" t="str">
        <f t="shared" ca="1" si="0"/>
        <v>TERMINADO</v>
      </c>
      <c r="D34" s="41">
        <f t="shared" ca="1" si="1"/>
        <v>1</v>
      </c>
      <c r="E34" s="57" t="s">
        <v>208</v>
      </c>
      <c r="F34" s="57" t="s">
        <v>209</v>
      </c>
      <c r="G34" s="58">
        <v>1030586777</v>
      </c>
      <c r="H34" s="58" t="str">
        <f t="shared" si="2"/>
        <v>WILSON STEVEN LADINO CRIOLLO</v>
      </c>
      <c r="I34" s="58">
        <f t="shared" si="2"/>
        <v>1030586777</v>
      </c>
      <c r="J34" s="58"/>
      <c r="K34" s="57" t="s">
        <v>210</v>
      </c>
      <c r="L34" s="43" t="s">
        <v>211</v>
      </c>
      <c r="M34" s="76" t="s">
        <v>206</v>
      </c>
      <c r="N34" s="59">
        <v>43889</v>
      </c>
      <c r="O34" s="57">
        <v>1363</v>
      </c>
      <c r="P34" s="76" t="str">
        <f>VLOOKUP(O34,[1]Listas!$A$2:$B$16,2,0)</f>
        <v>Fortalecimiento de la gestión local y de las acciones de vigilancia y control</v>
      </c>
      <c r="Q34" s="60" t="s">
        <v>48</v>
      </c>
      <c r="R34" s="69">
        <v>9988000</v>
      </c>
      <c r="S34" s="65">
        <v>43893</v>
      </c>
      <c r="T34" s="59">
        <v>44076</v>
      </c>
      <c r="U34" s="62" t="s">
        <v>49</v>
      </c>
      <c r="V34" s="62" t="s">
        <v>207</v>
      </c>
      <c r="W34" s="63" t="s">
        <v>60</v>
      </c>
      <c r="X34" s="60" t="s">
        <v>40</v>
      </c>
      <c r="Y34" s="60">
        <v>0</v>
      </c>
      <c r="Z34" s="64" t="str">
        <f t="shared" si="4"/>
        <v>NA</v>
      </c>
      <c r="AA34" s="60" t="s">
        <v>40</v>
      </c>
      <c r="AB34" s="60" t="s">
        <v>40</v>
      </c>
      <c r="AC34" s="60" t="s">
        <v>40</v>
      </c>
      <c r="AD34" s="65" t="s">
        <v>40</v>
      </c>
      <c r="AE34" s="65">
        <v>44013</v>
      </c>
      <c r="AF34" s="64">
        <v>2</v>
      </c>
      <c r="AG34" s="60" t="s">
        <v>68</v>
      </c>
      <c r="AH34" s="48">
        <v>4994000</v>
      </c>
      <c r="AI34" s="59">
        <f t="shared" si="3"/>
        <v>44013</v>
      </c>
      <c r="AJ34" s="67">
        <f t="shared" si="3"/>
        <v>2</v>
      </c>
      <c r="AK34" s="57" t="str">
        <f t="shared" si="3"/>
        <v>MESES</v>
      </c>
    </row>
    <row r="35" spans="1:37" s="46" customFormat="1" ht="16" customHeight="1" x14ac:dyDescent="0.25">
      <c r="A35" s="42">
        <v>28</v>
      </c>
      <c r="B35" s="39" t="s">
        <v>42</v>
      </c>
      <c r="C35" s="40" t="str">
        <f t="shared" ca="1" si="0"/>
        <v>TERMINADO</v>
      </c>
      <c r="D35" s="41">
        <f t="shared" ca="1" si="1"/>
        <v>1</v>
      </c>
      <c r="E35" s="57" t="s">
        <v>212</v>
      </c>
      <c r="F35" s="57" t="s">
        <v>213</v>
      </c>
      <c r="G35" s="58">
        <v>53074455</v>
      </c>
      <c r="H35" s="58" t="str">
        <f t="shared" si="2"/>
        <v>LILLY LORENA BARBOSA GUANA</v>
      </c>
      <c r="I35" s="58">
        <f t="shared" si="2"/>
        <v>53074455</v>
      </c>
      <c r="J35" s="58"/>
      <c r="K35" s="57" t="s">
        <v>214</v>
      </c>
      <c r="L35" s="43" t="s">
        <v>215</v>
      </c>
      <c r="M35" s="76" t="s">
        <v>216</v>
      </c>
      <c r="N35" s="59">
        <v>43889</v>
      </c>
      <c r="O35" s="57">
        <v>1363</v>
      </c>
      <c r="P35" s="76" t="str">
        <f>VLOOKUP(O35,[1]Listas!$A$2:$B$16,2,0)</f>
        <v>Fortalecimiento de la gestión local y de las acciones de vigilancia y control</v>
      </c>
      <c r="Q35" s="60" t="s">
        <v>48</v>
      </c>
      <c r="R35" s="61">
        <v>31308000</v>
      </c>
      <c r="S35" s="65">
        <v>43893</v>
      </c>
      <c r="T35" s="59">
        <v>44076</v>
      </c>
      <c r="U35" s="62" t="s">
        <v>49</v>
      </c>
      <c r="V35" s="62" t="s">
        <v>217</v>
      </c>
      <c r="W35" s="63" t="s">
        <v>60</v>
      </c>
      <c r="X35" s="60" t="s">
        <v>40</v>
      </c>
      <c r="Y35" s="60">
        <v>0</v>
      </c>
      <c r="Z35" s="64" t="str">
        <f t="shared" si="4"/>
        <v>NA</v>
      </c>
      <c r="AA35" s="60" t="s">
        <v>40</v>
      </c>
      <c r="AB35" s="60" t="s">
        <v>40</v>
      </c>
      <c r="AC35" s="60" t="s">
        <v>40</v>
      </c>
      <c r="AD35" s="65" t="s">
        <v>40</v>
      </c>
      <c r="AE35" s="65">
        <v>44013</v>
      </c>
      <c r="AF35" s="64">
        <v>2</v>
      </c>
      <c r="AG35" s="60" t="s">
        <v>68</v>
      </c>
      <c r="AH35" s="48">
        <v>15654000</v>
      </c>
      <c r="AI35" s="59">
        <f t="shared" si="3"/>
        <v>44013</v>
      </c>
      <c r="AJ35" s="67">
        <f t="shared" si="3"/>
        <v>2</v>
      </c>
      <c r="AK35" s="57" t="str">
        <f t="shared" si="3"/>
        <v>MESES</v>
      </c>
    </row>
    <row r="36" spans="1:37" s="46" customFormat="1" ht="16" customHeight="1" x14ac:dyDescent="0.25">
      <c r="A36" s="42">
        <v>29</v>
      </c>
      <c r="B36" s="39" t="s">
        <v>42</v>
      </c>
      <c r="C36" s="40" t="str">
        <f t="shared" ca="1" si="0"/>
        <v>TERMINADO</v>
      </c>
      <c r="D36" s="41">
        <f t="shared" ca="1" si="1"/>
        <v>1</v>
      </c>
      <c r="E36" s="57" t="s">
        <v>218</v>
      </c>
      <c r="F36" s="57" t="s">
        <v>219</v>
      </c>
      <c r="G36" s="58">
        <v>1102836251</v>
      </c>
      <c r="H36" s="58" t="str">
        <f t="shared" si="2"/>
        <v>ANDRES JOSE FUENTES</v>
      </c>
      <c r="I36" s="58">
        <f t="shared" si="2"/>
        <v>1102836251</v>
      </c>
      <c r="J36" s="58"/>
      <c r="K36" s="57" t="s">
        <v>220</v>
      </c>
      <c r="L36" s="43" t="s">
        <v>221</v>
      </c>
      <c r="M36" s="76" t="s">
        <v>99</v>
      </c>
      <c r="N36" s="65">
        <v>43889</v>
      </c>
      <c r="O36" s="57">
        <v>1363</v>
      </c>
      <c r="P36" s="76" t="str">
        <f>VLOOKUP(O36,[1]Listas!$A$2:$B$16,2,0)</f>
        <v>Fortalecimiento de la gestión local y de las acciones de vigilancia y control</v>
      </c>
      <c r="Q36" s="60" t="s">
        <v>48</v>
      </c>
      <c r="R36" s="61">
        <v>22048000</v>
      </c>
      <c r="S36" s="65">
        <v>43894</v>
      </c>
      <c r="T36" s="59">
        <v>44015</v>
      </c>
      <c r="U36" s="62" t="s">
        <v>49</v>
      </c>
      <c r="V36" s="62" t="s">
        <v>222</v>
      </c>
      <c r="W36" s="63" t="s">
        <v>60</v>
      </c>
      <c r="X36" s="60" t="s">
        <v>40</v>
      </c>
      <c r="Y36" s="60">
        <v>0</v>
      </c>
      <c r="Z36" s="64" t="str">
        <f t="shared" si="4"/>
        <v>NA</v>
      </c>
      <c r="AA36" s="60" t="s">
        <v>40</v>
      </c>
      <c r="AB36" s="60" t="s">
        <v>40</v>
      </c>
      <c r="AC36" s="60" t="s">
        <v>40</v>
      </c>
      <c r="AD36" s="65" t="s">
        <v>40</v>
      </c>
      <c r="AE36" s="60" t="s">
        <v>40</v>
      </c>
      <c r="AF36" s="64" t="s">
        <v>40</v>
      </c>
      <c r="AG36" s="60" t="s">
        <v>40</v>
      </c>
      <c r="AH36" s="48" t="s">
        <v>40</v>
      </c>
      <c r="AI36" s="59" t="str">
        <f t="shared" si="3"/>
        <v>NA</v>
      </c>
      <c r="AJ36" s="67" t="str">
        <f t="shared" si="3"/>
        <v>NA</v>
      </c>
      <c r="AK36" s="57" t="str">
        <f t="shared" si="3"/>
        <v>NA</v>
      </c>
    </row>
    <row r="37" spans="1:37" s="46" customFormat="1" ht="16" customHeight="1" x14ac:dyDescent="0.25">
      <c r="A37" s="42">
        <v>30</v>
      </c>
      <c r="B37" s="39" t="s">
        <v>42</v>
      </c>
      <c r="C37" s="40" t="str">
        <f t="shared" ca="1" si="0"/>
        <v>TERMINADO</v>
      </c>
      <c r="D37" s="41">
        <f t="shared" ca="1" si="1"/>
        <v>1</v>
      </c>
      <c r="E37" s="57" t="s">
        <v>223</v>
      </c>
      <c r="F37" s="57" t="s">
        <v>224</v>
      </c>
      <c r="G37" s="58">
        <v>1033759343</v>
      </c>
      <c r="H37" s="58" t="str">
        <f t="shared" si="2"/>
        <v>HILDA ALEXANDRA MORENO</v>
      </c>
      <c r="I37" s="58">
        <f t="shared" si="2"/>
        <v>1033759343</v>
      </c>
      <c r="J37" s="58"/>
      <c r="K37" s="57" t="s">
        <v>225</v>
      </c>
      <c r="L37" s="43" t="s">
        <v>226</v>
      </c>
      <c r="M37" s="76" t="s">
        <v>227</v>
      </c>
      <c r="N37" s="59">
        <v>43889</v>
      </c>
      <c r="O37" s="57">
        <v>1363</v>
      </c>
      <c r="P37" s="76" t="str">
        <f>VLOOKUP(O37,[1]Listas!$A$2:$B$16,2,0)</f>
        <v>Fortalecimiento de la gestión local y de las acciones de vigilancia y control</v>
      </c>
      <c r="Q37" s="60" t="s">
        <v>48</v>
      </c>
      <c r="R37" s="61">
        <v>9988000</v>
      </c>
      <c r="S37" s="59">
        <v>43896</v>
      </c>
      <c r="T37" s="59">
        <v>44079</v>
      </c>
      <c r="U37" s="62" t="s">
        <v>49</v>
      </c>
      <c r="V37" s="62" t="s">
        <v>228</v>
      </c>
      <c r="W37" s="63" t="s">
        <v>60</v>
      </c>
      <c r="X37" s="60" t="s">
        <v>40</v>
      </c>
      <c r="Y37" s="60">
        <v>0</v>
      </c>
      <c r="Z37" s="64" t="str">
        <f t="shared" si="4"/>
        <v>NA</v>
      </c>
      <c r="AA37" s="60" t="s">
        <v>40</v>
      </c>
      <c r="AB37" s="60" t="s">
        <v>40</v>
      </c>
      <c r="AC37" s="60" t="s">
        <v>40</v>
      </c>
      <c r="AD37" s="65" t="s">
        <v>40</v>
      </c>
      <c r="AE37" s="65">
        <v>44015</v>
      </c>
      <c r="AF37" s="64">
        <v>2</v>
      </c>
      <c r="AG37" s="60" t="s">
        <v>68</v>
      </c>
      <c r="AH37" s="48">
        <v>4994000</v>
      </c>
      <c r="AI37" s="59">
        <f t="shared" si="3"/>
        <v>44015</v>
      </c>
      <c r="AJ37" s="67">
        <f t="shared" si="3"/>
        <v>2</v>
      </c>
      <c r="AK37" s="57" t="str">
        <f t="shared" si="3"/>
        <v>MESES</v>
      </c>
    </row>
    <row r="38" spans="1:37" s="46" customFormat="1" ht="16" customHeight="1" x14ac:dyDescent="0.25">
      <c r="A38" s="42">
        <v>31</v>
      </c>
      <c r="B38" s="39" t="s">
        <v>42</v>
      </c>
      <c r="C38" s="40" t="str">
        <f t="shared" ca="1" si="0"/>
        <v>TERMINADO</v>
      </c>
      <c r="D38" s="41">
        <f t="shared" ca="1" si="1"/>
        <v>1</v>
      </c>
      <c r="E38" s="57" t="s">
        <v>229</v>
      </c>
      <c r="F38" s="57" t="s">
        <v>230</v>
      </c>
      <c r="G38" s="58">
        <v>52191279</v>
      </c>
      <c r="H38" s="58" t="str">
        <f t="shared" si="2"/>
        <v>MARIANA OBANDO JIMENEZ</v>
      </c>
      <c r="I38" s="58">
        <f t="shared" si="2"/>
        <v>52191279</v>
      </c>
      <c r="J38" s="58"/>
      <c r="K38" s="57" t="s">
        <v>231</v>
      </c>
      <c r="L38" s="43" t="s">
        <v>232</v>
      </c>
      <c r="M38" s="76" t="s">
        <v>99</v>
      </c>
      <c r="N38" s="65">
        <v>43889</v>
      </c>
      <c r="O38" s="57">
        <v>1363</v>
      </c>
      <c r="P38" s="76" t="str">
        <f>VLOOKUP(O38,[1]Listas!$A$2:$B$16,2,0)</f>
        <v>Fortalecimiento de la gestión local y de las acciones de vigilancia y control</v>
      </c>
      <c r="Q38" s="60" t="s">
        <v>48</v>
      </c>
      <c r="R38" s="61">
        <v>22048000</v>
      </c>
      <c r="S38" s="65">
        <v>43894</v>
      </c>
      <c r="T38" s="59">
        <v>44015</v>
      </c>
      <c r="U38" s="62" t="s">
        <v>49</v>
      </c>
      <c r="V38" s="62" t="s">
        <v>233</v>
      </c>
      <c r="W38" s="63" t="s">
        <v>60</v>
      </c>
      <c r="X38" s="60" t="s">
        <v>40</v>
      </c>
      <c r="Y38" s="60">
        <v>0</v>
      </c>
      <c r="Z38" s="64" t="str">
        <f t="shared" si="4"/>
        <v>NA</v>
      </c>
      <c r="AA38" s="44" t="s">
        <v>40</v>
      </c>
      <c r="AB38" s="44" t="s">
        <v>40</v>
      </c>
      <c r="AC38" s="44" t="s">
        <v>40</v>
      </c>
      <c r="AD38" s="45" t="s">
        <v>40</v>
      </c>
      <c r="AE38" s="44" t="s">
        <v>40</v>
      </c>
      <c r="AF38" s="68" t="s">
        <v>40</v>
      </c>
      <c r="AG38" s="44" t="s">
        <v>40</v>
      </c>
      <c r="AH38" s="44" t="s">
        <v>40</v>
      </c>
      <c r="AI38" s="59" t="str">
        <f t="shared" si="3"/>
        <v>NA</v>
      </c>
      <c r="AJ38" s="67" t="str">
        <f t="shared" si="3"/>
        <v>NA</v>
      </c>
      <c r="AK38" s="57" t="str">
        <f t="shared" si="3"/>
        <v>NA</v>
      </c>
    </row>
    <row r="39" spans="1:37" s="46" customFormat="1" ht="16" customHeight="1" x14ac:dyDescent="0.25">
      <c r="A39" s="42">
        <v>32</v>
      </c>
      <c r="B39" s="39" t="s">
        <v>42</v>
      </c>
      <c r="C39" s="40" t="str">
        <f t="shared" ca="1" si="0"/>
        <v>TERMINADO</v>
      </c>
      <c r="D39" s="41">
        <f t="shared" ca="1" si="1"/>
        <v>1</v>
      </c>
      <c r="E39" s="57" t="s">
        <v>234</v>
      </c>
      <c r="F39" s="57" t="s">
        <v>235</v>
      </c>
      <c r="G39" s="58">
        <v>7121658</v>
      </c>
      <c r="H39" s="58" t="str">
        <f t="shared" si="2"/>
        <v>YEISSON YAZATH BARAJAS GONZALEZ</v>
      </c>
      <c r="I39" s="58">
        <f t="shared" si="2"/>
        <v>7121658</v>
      </c>
      <c r="J39" s="58"/>
      <c r="K39" s="57" t="s">
        <v>236</v>
      </c>
      <c r="L39" s="43" t="s">
        <v>237</v>
      </c>
      <c r="M39" s="76" t="s">
        <v>238</v>
      </c>
      <c r="N39" s="65">
        <v>43889</v>
      </c>
      <c r="O39" s="57">
        <v>1363</v>
      </c>
      <c r="P39" s="76" t="str">
        <f>VLOOKUP(O39,[1]Listas!$A$2:$B$16,2,0)</f>
        <v>Fortalecimiento de la gestión local y de las acciones de vigilancia y control</v>
      </c>
      <c r="Q39" s="60" t="s">
        <v>48</v>
      </c>
      <c r="R39" s="61">
        <v>26280000</v>
      </c>
      <c r="S39" s="65">
        <v>43893</v>
      </c>
      <c r="T39" s="59">
        <v>44076</v>
      </c>
      <c r="U39" s="62" t="s">
        <v>49</v>
      </c>
      <c r="V39" s="62" t="s">
        <v>239</v>
      </c>
      <c r="W39" s="63" t="s">
        <v>130</v>
      </c>
      <c r="X39" s="60" t="s">
        <v>40</v>
      </c>
      <c r="Y39" s="60">
        <v>0</v>
      </c>
      <c r="Z39" s="64" t="str">
        <f t="shared" si="4"/>
        <v>NA</v>
      </c>
      <c r="AA39" s="44" t="s">
        <v>40</v>
      </c>
      <c r="AB39" s="44" t="s">
        <v>40</v>
      </c>
      <c r="AC39" s="44" t="s">
        <v>40</v>
      </c>
      <c r="AD39" s="45" t="s">
        <v>40</v>
      </c>
      <c r="AE39" s="45">
        <v>44014</v>
      </c>
      <c r="AF39" s="68">
        <v>4</v>
      </c>
      <c r="AG39" s="44" t="s">
        <v>68</v>
      </c>
      <c r="AH39" s="44">
        <v>13140000</v>
      </c>
      <c r="AI39" s="59">
        <f t="shared" si="3"/>
        <v>44014</v>
      </c>
      <c r="AJ39" s="67">
        <f t="shared" si="3"/>
        <v>4</v>
      </c>
      <c r="AK39" s="57" t="str">
        <f t="shared" si="3"/>
        <v>MESES</v>
      </c>
    </row>
    <row r="40" spans="1:37" s="46" customFormat="1" ht="16" customHeight="1" x14ac:dyDescent="0.25">
      <c r="A40" s="42">
        <v>33</v>
      </c>
      <c r="B40" s="39" t="s">
        <v>42</v>
      </c>
      <c r="C40" s="40" t="str">
        <f t="shared" ca="1" si="0"/>
        <v>TERMINADO</v>
      </c>
      <c r="D40" s="41">
        <f t="shared" ca="1" si="1"/>
        <v>1</v>
      </c>
      <c r="E40" s="57" t="s">
        <v>240</v>
      </c>
      <c r="F40" s="57" t="s">
        <v>241</v>
      </c>
      <c r="G40" s="58">
        <v>1113520580</v>
      </c>
      <c r="H40" s="58" t="str">
        <f t="shared" si="2"/>
        <v>ANA MILENA VELASCO VALENCIA</v>
      </c>
      <c r="I40" s="58">
        <f t="shared" si="2"/>
        <v>1113520580</v>
      </c>
      <c r="J40" s="58"/>
      <c r="K40" s="57" t="s">
        <v>242</v>
      </c>
      <c r="L40" s="43" t="s">
        <v>243</v>
      </c>
      <c r="M40" s="76" t="s">
        <v>244</v>
      </c>
      <c r="N40" s="65">
        <v>43889</v>
      </c>
      <c r="O40" s="57">
        <v>1363</v>
      </c>
      <c r="P40" s="76" t="str">
        <f>VLOOKUP(O40,[1]Listas!$A$2:$B$16,2,0)</f>
        <v>Fortalecimiento de la gestión local y de las acciones de vigilancia y control</v>
      </c>
      <c r="Q40" s="60" t="s">
        <v>48</v>
      </c>
      <c r="R40" s="69">
        <v>9988000</v>
      </c>
      <c r="S40" s="65">
        <v>43894</v>
      </c>
      <c r="T40" s="59">
        <v>44015</v>
      </c>
      <c r="U40" s="62" t="s">
        <v>49</v>
      </c>
      <c r="V40" s="62" t="s">
        <v>245</v>
      </c>
      <c r="W40" s="63" t="s">
        <v>246</v>
      </c>
      <c r="X40" s="60" t="s">
        <v>40</v>
      </c>
      <c r="Y40" s="60">
        <v>0</v>
      </c>
      <c r="Z40" s="64" t="str">
        <f t="shared" si="4"/>
        <v>NA</v>
      </c>
      <c r="AA40" s="44" t="s">
        <v>40</v>
      </c>
      <c r="AB40" s="44" t="s">
        <v>40</v>
      </c>
      <c r="AC40" s="44" t="s">
        <v>40</v>
      </c>
      <c r="AD40" s="45" t="s">
        <v>40</v>
      </c>
      <c r="AE40" s="44" t="s">
        <v>40</v>
      </c>
      <c r="AF40" s="68" t="s">
        <v>40</v>
      </c>
      <c r="AG40" s="44" t="s">
        <v>40</v>
      </c>
      <c r="AH40" s="44" t="s">
        <v>40</v>
      </c>
      <c r="AI40" s="59" t="str">
        <f t="shared" si="3"/>
        <v>NA</v>
      </c>
      <c r="AJ40" s="67" t="str">
        <f t="shared" si="3"/>
        <v>NA</v>
      </c>
      <c r="AK40" s="57" t="str">
        <f t="shared" si="3"/>
        <v>NA</v>
      </c>
    </row>
    <row r="41" spans="1:37" s="46" customFormat="1" ht="16" customHeight="1" x14ac:dyDescent="0.25">
      <c r="A41" s="42">
        <v>34</v>
      </c>
      <c r="B41" s="39" t="s">
        <v>42</v>
      </c>
      <c r="C41" s="40" t="str">
        <f t="shared" ca="1" si="0"/>
        <v>TERMINADO</v>
      </c>
      <c r="D41" s="41">
        <f t="shared" ca="1" si="1"/>
        <v>1</v>
      </c>
      <c r="E41" s="57" t="s">
        <v>247</v>
      </c>
      <c r="F41" s="57" t="s">
        <v>248</v>
      </c>
      <c r="G41" s="58">
        <v>52774413</v>
      </c>
      <c r="H41" s="58" t="str">
        <f t="shared" si="2"/>
        <v>ELIZABETH SANCHEZ CASTILLO</v>
      </c>
      <c r="I41" s="58">
        <f t="shared" si="2"/>
        <v>52774413</v>
      </c>
      <c r="J41" s="58"/>
      <c r="K41" s="57" t="s">
        <v>249</v>
      </c>
      <c r="L41" s="43" t="s">
        <v>250</v>
      </c>
      <c r="M41" s="76" t="s">
        <v>251</v>
      </c>
      <c r="N41" s="65">
        <v>43894</v>
      </c>
      <c r="O41" s="57">
        <v>1378</v>
      </c>
      <c r="P41" s="76" t="str">
        <f>VLOOKUP(O41,[1]Listas!$A$2:$B$16,2,0)</f>
        <v>Igualdad y autonomía para una Kennedy incluyente</v>
      </c>
      <c r="Q41" s="60" t="s">
        <v>48</v>
      </c>
      <c r="R41" s="61">
        <v>13432000</v>
      </c>
      <c r="S41" s="65">
        <v>43902</v>
      </c>
      <c r="T41" s="59">
        <v>44085</v>
      </c>
      <c r="U41" s="62" t="s">
        <v>49</v>
      </c>
      <c r="V41" s="62" t="s">
        <v>252</v>
      </c>
      <c r="W41" s="63" t="s">
        <v>51</v>
      </c>
      <c r="X41" s="60" t="s">
        <v>40</v>
      </c>
      <c r="Y41" s="60">
        <v>0</v>
      </c>
      <c r="Z41" s="64" t="str">
        <f t="shared" si="4"/>
        <v>NA</v>
      </c>
      <c r="AA41" s="44" t="s">
        <v>40</v>
      </c>
      <c r="AB41" s="44" t="s">
        <v>40</v>
      </c>
      <c r="AC41" s="44" t="s">
        <v>40</v>
      </c>
      <c r="AD41" s="45" t="s">
        <v>40</v>
      </c>
      <c r="AE41" s="65">
        <v>44022</v>
      </c>
      <c r="AF41" s="68">
        <v>2</v>
      </c>
      <c r="AG41" s="60" t="s">
        <v>68</v>
      </c>
      <c r="AH41" s="44">
        <v>6716000</v>
      </c>
      <c r="AI41" s="59">
        <f t="shared" si="3"/>
        <v>44022</v>
      </c>
      <c r="AJ41" s="67">
        <f t="shared" si="3"/>
        <v>2</v>
      </c>
      <c r="AK41" s="57" t="str">
        <f t="shared" si="3"/>
        <v>MESES</v>
      </c>
    </row>
    <row r="42" spans="1:37" s="46" customFormat="1" ht="16" customHeight="1" x14ac:dyDescent="0.25">
      <c r="A42" s="49">
        <v>35</v>
      </c>
      <c r="B42" s="39" t="s">
        <v>42</v>
      </c>
      <c r="C42" s="40" t="str">
        <f t="shared" ca="1" si="0"/>
        <v>TERMINADO</v>
      </c>
      <c r="D42" s="41">
        <f t="shared" ca="1" si="1"/>
        <v>1</v>
      </c>
      <c r="E42" s="57" t="s">
        <v>253</v>
      </c>
      <c r="F42" s="57" t="s">
        <v>254</v>
      </c>
      <c r="G42" s="58" t="s">
        <v>255</v>
      </c>
      <c r="H42" s="58" t="str">
        <f t="shared" si="2"/>
        <v>YURI ANDREA BRAHAM MORENO</v>
      </c>
      <c r="I42" s="58" t="str">
        <f t="shared" si="2"/>
        <v>53.015.125</v>
      </c>
      <c r="J42" s="58"/>
      <c r="K42" s="57" t="s">
        <v>256</v>
      </c>
      <c r="L42" s="43" t="s">
        <v>257</v>
      </c>
      <c r="M42" s="76" t="s">
        <v>258</v>
      </c>
      <c r="N42" s="65">
        <v>43901</v>
      </c>
      <c r="O42" s="57">
        <v>1363</v>
      </c>
      <c r="P42" s="76" t="str">
        <f>VLOOKUP(O42,[1]Listas!$A$2:$B$16,2,0)</f>
        <v>Fortalecimiento de la gestión local y de las acciones de vigilancia y control</v>
      </c>
      <c r="Q42" s="60" t="s">
        <v>48</v>
      </c>
      <c r="R42" s="61">
        <v>16800000</v>
      </c>
      <c r="S42" s="65">
        <v>43903</v>
      </c>
      <c r="T42" s="59">
        <v>44086</v>
      </c>
      <c r="U42" s="62" t="s">
        <v>49</v>
      </c>
      <c r="V42" s="62" t="s">
        <v>259</v>
      </c>
      <c r="W42" s="63" t="s">
        <v>130</v>
      </c>
      <c r="X42" s="60" t="s">
        <v>40</v>
      </c>
      <c r="Y42" s="60">
        <v>0</v>
      </c>
      <c r="Z42" s="64" t="str">
        <f t="shared" si="4"/>
        <v>NA</v>
      </c>
      <c r="AA42" s="44" t="s">
        <v>40</v>
      </c>
      <c r="AB42" s="44" t="s">
        <v>40</v>
      </c>
      <c r="AC42" s="44" t="s">
        <v>40</v>
      </c>
      <c r="AD42" s="45" t="s">
        <v>40</v>
      </c>
      <c r="AE42" s="65">
        <v>44022</v>
      </c>
      <c r="AF42" s="68">
        <v>2</v>
      </c>
      <c r="AG42" s="60" t="s">
        <v>68</v>
      </c>
      <c r="AH42" s="66">
        <v>8400000</v>
      </c>
      <c r="AI42" s="59">
        <f t="shared" si="3"/>
        <v>44022</v>
      </c>
      <c r="AJ42" s="67">
        <f t="shared" si="3"/>
        <v>2</v>
      </c>
      <c r="AK42" s="57" t="str">
        <f t="shared" si="3"/>
        <v>MESES</v>
      </c>
    </row>
    <row r="43" spans="1:37" s="46" customFormat="1" ht="16" customHeight="1" x14ac:dyDescent="0.25">
      <c r="A43" s="42">
        <v>36</v>
      </c>
      <c r="B43" s="39" t="s">
        <v>42</v>
      </c>
      <c r="C43" s="40" t="str">
        <f t="shared" ca="1" si="0"/>
        <v>TERMINADO</v>
      </c>
      <c r="D43" s="41">
        <f t="shared" ca="1" si="1"/>
        <v>1</v>
      </c>
      <c r="E43" s="57" t="s">
        <v>260</v>
      </c>
      <c r="F43" s="57" t="s">
        <v>261</v>
      </c>
      <c r="G43" s="58" t="s">
        <v>262</v>
      </c>
      <c r="H43" s="58" t="str">
        <f t="shared" si="2"/>
        <v>ELICED FERNANDA AFANADOR MONTAÑEZ</v>
      </c>
      <c r="I43" s="58" t="str">
        <f t="shared" si="2"/>
        <v xml:space="preserve">1.090.381.635 </v>
      </c>
      <c r="J43" s="58"/>
      <c r="K43" s="57" t="s">
        <v>263</v>
      </c>
      <c r="L43" s="43" t="s">
        <v>264</v>
      </c>
      <c r="M43" s="76" t="s">
        <v>265</v>
      </c>
      <c r="N43" s="65">
        <v>43901</v>
      </c>
      <c r="O43" s="57">
        <v>1363</v>
      </c>
      <c r="P43" s="76" t="str">
        <f>VLOOKUP(O43,[1]Listas!$A$2:$B$16,2,0)</f>
        <v>Fortalecimiento de la gestión local y de las acciones de vigilancia y control</v>
      </c>
      <c r="Q43" s="60" t="s">
        <v>48</v>
      </c>
      <c r="R43" s="69">
        <v>9988000</v>
      </c>
      <c r="S43" s="65">
        <v>43903</v>
      </c>
      <c r="T43" s="59">
        <v>44089</v>
      </c>
      <c r="U43" s="62" t="s">
        <v>49</v>
      </c>
      <c r="V43" s="62" t="s">
        <v>266</v>
      </c>
      <c r="W43" s="63" t="s">
        <v>130</v>
      </c>
      <c r="X43" s="60" t="s">
        <v>40</v>
      </c>
      <c r="Y43" s="60">
        <v>0</v>
      </c>
      <c r="Z43" s="64" t="str">
        <f t="shared" si="4"/>
        <v>NA</v>
      </c>
      <c r="AA43" s="44" t="s">
        <v>40</v>
      </c>
      <c r="AB43" s="44" t="s">
        <v>40</v>
      </c>
      <c r="AC43" s="44" t="s">
        <v>40</v>
      </c>
      <c r="AD43" s="45" t="s">
        <v>40</v>
      </c>
      <c r="AE43" s="65">
        <v>44027</v>
      </c>
      <c r="AF43" s="64">
        <v>2</v>
      </c>
      <c r="AG43" s="60" t="s">
        <v>68</v>
      </c>
      <c r="AH43" s="66">
        <v>4994000</v>
      </c>
      <c r="AI43" s="59">
        <f t="shared" si="3"/>
        <v>44027</v>
      </c>
      <c r="AJ43" s="67">
        <f t="shared" si="3"/>
        <v>2</v>
      </c>
      <c r="AK43" s="57" t="str">
        <f t="shared" si="3"/>
        <v>MESES</v>
      </c>
    </row>
    <row r="44" spans="1:37" s="46" customFormat="1" ht="16" customHeight="1" x14ac:dyDescent="0.25">
      <c r="A44" s="42">
        <v>37</v>
      </c>
      <c r="B44" s="39" t="s">
        <v>42</v>
      </c>
      <c r="C44" s="40" t="str">
        <f t="shared" ca="1" si="0"/>
        <v>TERMINADO</v>
      </c>
      <c r="D44" s="41">
        <f t="shared" ca="1" si="1"/>
        <v>1</v>
      </c>
      <c r="E44" s="57" t="s">
        <v>267</v>
      </c>
      <c r="F44" s="57" t="s">
        <v>268</v>
      </c>
      <c r="G44" s="58" t="s">
        <v>269</v>
      </c>
      <c r="H44" s="58" t="str">
        <f t="shared" si="2"/>
        <v>ANDREA MILENA ZABALA CARO</v>
      </c>
      <c r="I44" s="58" t="str">
        <f t="shared" si="2"/>
        <v>1.136.883.308</v>
      </c>
      <c r="J44" s="58"/>
      <c r="K44" s="57" t="s">
        <v>270</v>
      </c>
      <c r="L44" s="43" t="s">
        <v>271</v>
      </c>
      <c r="M44" s="76" t="s">
        <v>272</v>
      </c>
      <c r="N44" s="65">
        <v>43901</v>
      </c>
      <c r="O44" s="57">
        <v>1363</v>
      </c>
      <c r="P44" s="76" t="str">
        <f>VLOOKUP(O44,[1]Listas!$A$2:$B$16,2,0)</f>
        <v>Fortalecimiento de la gestión local y de las acciones de vigilancia y control</v>
      </c>
      <c r="Q44" s="60" t="s">
        <v>48</v>
      </c>
      <c r="R44" s="61">
        <v>16800000</v>
      </c>
      <c r="S44" s="65">
        <v>43906</v>
      </c>
      <c r="T44" s="59">
        <v>44089</v>
      </c>
      <c r="U44" s="62" t="s">
        <v>49</v>
      </c>
      <c r="V44" s="62" t="s">
        <v>273</v>
      </c>
      <c r="W44" s="63" t="s">
        <v>130</v>
      </c>
      <c r="X44" s="60" t="s">
        <v>40</v>
      </c>
      <c r="Y44" s="60">
        <v>0</v>
      </c>
      <c r="Z44" s="64" t="str">
        <f t="shared" si="4"/>
        <v>NA</v>
      </c>
      <c r="AA44" s="44" t="s">
        <v>40</v>
      </c>
      <c r="AB44" s="44" t="s">
        <v>40</v>
      </c>
      <c r="AC44" s="44" t="s">
        <v>40</v>
      </c>
      <c r="AD44" s="45" t="s">
        <v>40</v>
      </c>
      <c r="AE44" s="65">
        <v>44022</v>
      </c>
      <c r="AF44" s="68">
        <v>2</v>
      </c>
      <c r="AG44" s="60" t="s">
        <v>68</v>
      </c>
      <c r="AH44" s="44">
        <v>8400000</v>
      </c>
      <c r="AI44" s="59">
        <f t="shared" si="3"/>
        <v>44022</v>
      </c>
      <c r="AJ44" s="67">
        <f t="shared" si="3"/>
        <v>2</v>
      </c>
      <c r="AK44" s="57" t="str">
        <f t="shared" si="3"/>
        <v>MESES</v>
      </c>
    </row>
    <row r="45" spans="1:37" s="46" customFormat="1" ht="16" customHeight="1" x14ac:dyDescent="0.25">
      <c r="A45" s="42">
        <v>38</v>
      </c>
      <c r="B45" s="39" t="s">
        <v>42</v>
      </c>
      <c r="C45" s="40" t="str">
        <f t="shared" ca="1" si="0"/>
        <v>TERMINADO</v>
      </c>
      <c r="D45" s="41">
        <f t="shared" ca="1" si="1"/>
        <v>1</v>
      </c>
      <c r="E45" s="57" t="s">
        <v>274</v>
      </c>
      <c r="F45" s="57" t="s">
        <v>275</v>
      </c>
      <c r="G45" s="58">
        <v>79748235</v>
      </c>
      <c r="H45" s="58" t="str">
        <f t="shared" si="2"/>
        <v>JORGE ANDRÉS MONCALEANO FLORIANO</v>
      </c>
      <c r="I45" s="58">
        <f t="shared" si="2"/>
        <v>79748235</v>
      </c>
      <c r="J45" s="58"/>
      <c r="K45" s="57" t="s">
        <v>276</v>
      </c>
      <c r="L45" s="43" t="s">
        <v>277</v>
      </c>
      <c r="M45" s="76" t="s">
        <v>278</v>
      </c>
      <c r="N45" s="65">
        <v>43902</v>
      </c>
      <c r="O45" s="57">
        <v>1363</v>
      </c>
      <c r="P45" s="76" t="str">
        <f>VLOOKUP(O45,[1]Listas!$A$2:$B$16,2,0)</f>
        <v>Fortalecimiento de la gestión local y de las acciones de vigilancia y control</v>
      </c>
      <c r="Q45" s="60" t="s">
        <v>48</v>
      </c>
      <c r="R45" s="69">
        <v>26280000</v>
      </c>
      <c r="S45" s="65">
        <v>43907</v>
      </c>
      <c r="T45" s="59">
        <v>44089</v>
      </c>
      <c r="U45" s="62" t="s">
        <v>49</v>
      </c>
      <c r="V45" s="62" t="s">
        <v>279</v>
      </c>
      <c r="W45" s="63" t="s">
        <v>130</v>
      </c>
      <c r="X45" s="60" t="s">
        <v>40</v>
      </c>
      <c r="Y45" s="60">
        <v>0</v>
      </c>
      <c r="Z45" s="64" t="str">
        <f t="shared" si="4"/>
        <v>NA</v>
      </c>
      <c r="AA45" s="44" t="s">
        <v>40</v>
      </c>
      <c r="AB45" s="44" t="s">
        <v>40</v>
      </c>
      <c r="AC45" s="44" t="s">
        <v>40</v>
      </c>
      <c r="AD45" s="45" t="s">
        <v>40</v>
      </c>
      <c r="AE45" s="65">
        <v>44027</v>
      </c>
      <c r="AF45" s="68">
        <v>2</v>
      </c>
      <c r="AG45" s="60" t="s">
        <v>68</v>
      </c>
      <c r="AH45" s="44">
        <v>13140000</v>
      </c>
      <c r="AI45" s="59">
        <f t="shared" ref="AI45:AK73" si="5">+AE45</f>
        <v>44027</v>
      </c>
      <c r="AJ45" s="67">
        <f t="shared" si="5"/>
        <v>2</v>
      </c>
      <c r="AK45" s="57" t="e">
        <f>+#REF!</f>
        <v>#REF!</v>
      </c>
    </row>
    <row r="46" spans="1:37" s="46" customFormat="1" ht="16" customHeight="1" x14ac:dyDescent="0.25">
      <c r="A46" s="42">
        <v>39</v>
      </c>
      <c r="B46" s="39" t="s">
        <v>42</v>
      </c>
      <c r="C46" s="40" t="str">
        <f t="shared" ca="1" si="0"/>
        <v>TERMINADO</v>
      </c>
      <c r="D46" s="41">
        <f t="shared" ca="1" si="1"/>
        <v>1</v>
      </c>
      <c r="E46" s="57" t="s">
        <v>280</v>
      </c>
      <c r="F46" s="57" t="s">
        <v>281</v>
      </c>
      <c r="G46" s="58">
        <v>79151959</v>
      </c>
      <c r="H46" s="58" t="str">
        <f t="shared" si="2"/>
        <v>JULIO CESAR VALENCIA RODRÍGUEZ</v>
      </c>
      <c r="I46" s="58">
        <f t="shared" si="2"/>
        <v>79151959</v>
      </c>
      <c r="J46" s="58"/>
      <c r="K46" s="57" t="s">
        <v>282</v>
      </c>
      <c r="L46" s="43" t="s">
        <v>283</v>
      </c>
      <c r="M46" s="76" t="s">
        <v>278</v>
      </c>
      <c r="N46" s="65">
        <v>43902</v>
      </c>
      <c r="O46" s="57">
        <v>1363</v>
      </c>
      <c r="P46" s="76" t="str">
        <f>VLOOKUP(O46,[1]Listas!$A$2:$B$16,2,0)</f>
        <v>Fortalecimiento de la gestión local y de las acciones de vigilancia y control</v>
      </c>
      <c r="Q46" s="60" t="s">
        <v>48</v>
      </c>
      <c r="R46" s="69">
        <v>26280000</v>
      </c>
      <c r="S46" s="65">
        <v>43906</v>
      </c>
      <c r="T46" s="59">
        <v>44090</v>
      </c>
      <c r="U46" s="62" t="s">
        <v>49</v>
      </c>
      <c r="V46" s="62" t="s">
        <v>284</v>
      </c>
      <c r="W46" s="63" t="s">
        <v>130</v>
      </c>
      <c r="X46" s="60" t="s">
        <v>40</v>
      </c>
      <c r="Y46" s="60">
        <v>0</v>
      </c>
      <c r="Z46" s="64" t="str">
        <f t="shared" si="4"/>
        <v>NA</v>
      </c>
      <c r="AA46" s="44" t="s">
        <v>40</v>
      </c>
      <c r="AB46" s="44" t="s">
        <v>40</v>
      </c>
      <c r="AC46" s="44" t="s">
        <v>40</v>
      </c>
      <c r="AD46" s="45" t="s">
        <v>40</v>
      </c>
      <c r="AE46" s="65">
        <v>44028</v>
      </c>
      <c r="AF46" s="68">
        <v>2</v>
      </c>
      <c r="AG46" s="60" t="s">
        <v>68</v>
      </c>
      <c r="AH46" s="44">
        <v>13140000</v>
      </c>
      <c r="AI46" s="59">
        <f t="shared" si="5"/>
        <v>44028</v>
      </c>
      <c r="AJ46" s="67">
        <f t="shared" si="5"/>
        <v>2</v>
      </c>
      <c r="AK46" s="57" t="str">
        <f>+AG47</f>
        <v>MESES</v>
      </c>
    </row>
    <row r="47" spans="1:37" s="46" customFormat="1" ht="16" customHeight="1" x14ac:dyDescent="0.25">
      <c r="A47" s="42">
        <v>40</v>
      </c>
      <c r="B47" s="39" t="s">
        <v>42</v>
      </c>
      <c r="C47" s="40" t="str">
        <f t="shared" ca="1" si="0"/>
        <v>TERMINADO</v>
      </c>
      <c r="D47" s="41">
        <f t="shared" ca="1" si="1"/>
        <v>1</v>
      </c>
      <c r="E47" s="57" t="s">
        <v>285</v>
      </c>
      <c r="F47" s="57" t="s">
        <v>286</v>
      </c>
      <c r="G47" s="58" t="s">
        <v>287</v>
      </c>
      <c r="H47" s="58" t="str">
        <f t="shared" si="2"/>
        <v>GUILLERMO ALBERTO RAMIREZ DUQUE</v>
      </c>
      <c r="I47" s="58" t="str">
        <f t="shared" si="2"/>
        <v>79.627.358</v>
      </c>
      <c r="J47" s="58"/>
      <c r="K47" s="57" t="s">
        <v>288</v>
      </c>
      <c r="L47" s="43" t="s">
        <v>289</v>
      </c>
      <c r="M47" s="76" t="s">
        <v>290</v>
      </c>
      <c r="N47" s="65">
        <v>43902</v>
      </c>
      <c r="O47" s="57">
        <v>1363</v>
      </c>
      <c r="P47" s="76" t="str">
        <f>VLOOKUP(O47,[1]Listas!$A$2:$B$16,2,0)</f>
        <v>Fortalecimiento de la gestión local y de las acciones de vigilancia y control</v>
      </c>
      <c r="Q47" s="60" t="s">
        <v>48</v>
      </c>
      <c r="R47" s="69">
        <v>26280000</v>
      </c>
      <c r="S47" s="65">
        <v>43906</v>
      </c>
      <c r="T47" s="59">
        <v>44027</v>
      </c>
      <c r="U47" s="62" t="s">
        <v>49</v>
      </c>
      <c r="V47" s="62" t="s">
        <v>291</v>
      </c>
      <c r="W47" s="63" t="s">
        <v>130</v>
      </c>
      <c r="X47" s="60" t="s">
        <v>40</v>
      </c>
      <c r="Y47" s="60">
        <v>0</v>
      </c>
      <c r="Z47" s="64" t="str">
        <f t="shared" si="4"/>
        <v>NA</v>
      </c>
      <c r="AA47" s="44" t="s">
        <v>40</v>
      </c>
      <c r="AB47" s="44" t="s">
        <v>40</v>
      </c>
      <c r="AC47" s="44" t="s">
        <v>40</v>
      </c>
      <c r="AD47" s="45" t="s">
        <v>40</v>
      </c>
      <c r="AE47" s="65">
        <v>44038</v>
      </c>
      <c r="AF47" s="68">
        <v>2</v>
      </c>
      <c r="AG47" s="60" t="s">
        <v>68</v>
      </c>
      <c r="AH47" s="44">
        <v>13140000</v>
      </c>
      <c r="AI47" s="59">
        <f t="shared" si="5"/>
        <v>44038</v>
      </c>
      <c r="AJ47" s="67">
        <f t="shared" si="5"/>
        <v>2</v>
      </c>
      <c r="AK47" s="57" t="str">
        <f>+AG48</f>
        <v>MESES</v>
      </c>
    </row>
    <row r="48" spans="1:37" s="46" customFormat="1" ht="16" customHeight="1" x14ac:dyDescent="0.25">
      <c r="A48" s="42">
        <v>41</v>
      </c>
      <c r="B48" s="39" t="s">
        <v>42</v>
      </c>
      <c r="C48" s="40" t="str">
        <f t="shared" ca="1" si="0"/>
        <v>TERMINADO</v>
      </c>
      <c r="D48" s="41">
        <f t="shared" ca="1" si="1"/>
        <v>1</v>
      </c>
      <c r="E48" s="57" t="s">
        <v>292</v>
      </c>
      <c r="F48" s="57" t="s">
        <v>293</v>
      </c>
      <c r="G48" s="58">
        <v>1016020116</v>
      </c>
      <c r="H48" s="58" t="str">
        <f t="shared" si="2"/>
        <v>MANUEL ALEJANDRO BAEZ QUIROGA</v>
      </c>
      <c r="I48" s="58">
        <f t="shared" si="2"/>
        <v>1016020116</v>
      </c>
      <c r="J48" s="58"/>
      <c r="K48" s="57" t="s">
        <v>294</v>
      </c>
      <c r="L48" s="43" t="s">
        <v>295</v>
      </c>
      <c r="M48" s="76" t="s">
        <v>290</v>
      </c>
      <c r="N48" s="65">
        <v>43902</v>
      </c>
      <c r="O48" s="57">
        <v>1363</v>
      </c>
      <c r="P48" s="76" t="str">
        <f>VLOOKUP(O48,[1]Listas!$A$2:$B$16,2,0)</f>
        <v>Fortalecimiento de la gestión local y de las acciones de vigilancia y control</v>
      </c>
      <c r="Q48" s="60" t="s">
        <v>48</v>
      </c>
      <c r="R48" s="69">
        <v>26280000</v>
      </c>
      <c r="S48" s="65">
        <v>43906</v>
      </c>
      <c r="T48" s="59">
        <v>44089</v>
      </c>
      <c r="U48" s="62" t="s">
        <v>49</v>
      </c>
      <c r="V48" s="62" t="s">
        <v>296</v>
      </c>
      <c r="W48" s="63" t="s">
        <v>130</v>
      </c>
      <c r="X48" s="60" t="s">
        <v>40</v>
      </c>
      <c r="Y48" s="60">
        <v>0</v>
      </c>
      <c r="Z48" s="64" t="str">
        <f t="shared" si="4"/>
        <v>NA</v>
      </c>
      <c r="AA48" s="44" t="s">
        <v>40</v>
      </c>
      <c r="AB48" s="44" t="s">
        <v>40</v>
      </c>
      <c r="AC48" s="44" t="s">
        <v>40</v>
      </c>
      <c r="AD48" s="45" t="s">
        <v>40</v>
      </c>
      <c r="AE48" s="65">
        <v>44027</v>
      </c>
      <c r="AF48" s="68">
        <v>2</v>
      </c>
      <c r="AG48" s="60" t="s">
        <v>68</v>
      </c>
      <c r="AH48" s="66">
        <v>13140000</v>
      </c>
      <c r="AI48" s="59">
        <f t="shared" si="5"/>
        <v>44027</v>
      </c>
      <c r="AJ48" s="67">
        <f t="shared" si="5"/>
        <v>2</v>
      </c>
      <c r="AK48" s="57" t="str">
        <f t="shared" si="5"/>
        <v>MESES</v>
      </c>
    </row>
    <row r="49" spans="1:37" s="46" customFormat="1" ht="16" customHeight="1" x14ac:dyDescent="0.25">
      <c r="A49" s="42">
        <v>42</v>
      </c>
      <c r="B49" s="39" t="s">
        <v>42</v>
      </c>
      <c r="C49" s="40" t="str">
        <f t="shared" ca="1" si="0"/>
        <v>TERMINADO</v>
      </c>
      <c r="D49" s="41">
        <f t="shared" ca="1" si="1"/>
        <v>1</v>
      </c>
      <c r="E49" s="57" t="s">
        <v>297</v>
      </c>
      <c r="F49" s="57" t="s">
        <v>298</v>
      </c>
      <c r="G49" s="58">
        <v>1122130762</v>
      </c>
      <c r="H49" s="58" t="str">
        <f t="shared" si="2"/>
        <v>LUZ ALEJANDRA ORTIZ URREA</v>
      </c>
      <c r="I49" s="58">
        <f t="shared" si="2"/>
        <v>1122130762</v>
      </c>
      <c r="J49" s="58"/>
      <c r="K49" s="57" t="s">
        <v>299</v>
      </c>
      <c r="L49" s="43" t="s">
        <v>300</v>
      </c>
      <c r="M49" s="76" t="s">
        <v>265</v>
      </c>
      <c r="N49" s="65">
        <v>43902</v>
      </c>
      <c r="O49" s="57">
        <v>1363</v>
      </c>
      <c r="P49" s="76" t="str">
        <f>VLOOKUP(O49,[1]Listas!$A$2:$B$16,2,0)</f>
        <v>Fortalecimiento de la gestión local y de las acciones de vigilancia y control</v>
      </c>
      <c r="Q49" s="60" t="s">
        <v>48</v>
      </c>
      <c r="R49" s="69">
        <v>9988000</v>
      </c>
      <c r="S49" s="65">
        <v>43907</v>
      </c>
      <c r="T49" s="59">
        <v>44090</v>
      </c>
      <c r="U49" s="62" t="s">
        <v>49</v>
      </c>
      <c r="V49" s="62" t="s">
        <v>301</v>
      </c>
      <c r="W49" s="63" t="s">
        <v>130</v>
      </c>
      <c r="X49" s="60" t="s">
        <v>40</v>
      </c>
      <c r="Y49" s="60">
        <v>0</v>
      </c>
      <c r="Z49" s="64" t="str">
        <f t="shared" si="4"/>
        <v>NA</v>
      </c>
      <c r="AA49" s="44" t="s">
        <v>40</v>
      </c>
      <c r="AB49" s="44" t="s">
        <v>40</v>
      </c>
      <c r="AC49" s="44" t="s">
        <v>40</v>
      </c>
      <c r="AD49" s="45" t="s">
        <v>40</v>
      </c>
      <c r="AE49" s="65">
        <v>44027</v>
      </c>
      <c r="AF49" s="68">
        <v>2</v>
      </c>
      <c r="AG49" s="60" t="s">
        <v>68</v>
      </c>
      <c r="AH49" s="66">
        <v>4994000</v>
      </c>
      <c r="AI49" s="59">
        <f t="shared" si="5"/>
        <v>44027</v>
      </c>
      <c r="AJ49" s="67">
        <f t="shared" si="5"/>
        <v>2</v>
      </c>
      <c r="AK49" s="57" t="str">
        <f t="shared" si="5"/>
        <v>MESES</v>
      </c>
    </row>
    <row r="50" spans="1:37" s="46" customFormat="1" ht="16" customHeight="1" x14ac:dyDescent="0.25">
      <c r="A50" s="42">
        <v>43</v>
      </c>
      <c r="B50" s="39" t="s">
        <v>302</v>
      </c>
      <c r="C50" s="40" t="str">
        <f t="shared" ca="1" si="0"/>
        <v>TERMINADO</v>
      </c>
      <c r="D50" s="41">
        <f t="shared" ca="1" si="1"/>
        <v>1</v>
      </c>
      <c r="E50" s="73" t="s">
        <v>303</v>
      </c>
      <c r="F50" s="74" t="s">
        <v>304</v>
      </c>
      <c r="G50" s="75" t="s">
        <v>305</v>
      </c>
      <c r="H50" s="75" t="s">
        <v>306</v>
      </c>
      <c r="I50" s="75">
        <v>19213764</v>
      </c>
      <c r="J50" s="75"/>
      <c r="K50" s="73" t="s">
        <v>307</v>
      </c>
      <c r="L50" s="43" t="s">
        <v>308</v>
      </c>
      <c r="M50" s="107" t="s">
        <v>309</v>
      </c>
      <c r="N50" s="65">
        <v>43910</v>
      </c>
      <c r="O50" s="60">
        <v>3</v>
      </c>
      <c r="P50" s="76" t="str">
        <f>VLOOKUP(O50,[1]Listas!$A$2:$B$16,2,0)</f>
        <v>Servicios ded publicidad y  el suministro o tiempo publicitario</v>
      </c>
      <c r="Q50" s="60" t="s">
        <v>48</v>
      </c>
      <c r="R50" s="69">
        <v>6265979</v>
      </c>
      <c r="S50" s="65">
        <v>43977</v>
      </c>
      <c r="T50" s="59">
        <v>44007</v>
      </c>
      <c r="U50" s="62" t="s">
        <v>49</v>
      </c>
      <c r="V50" s="62" t="s">
        <v>310</v>
      </c>
      <c r="W50" s="63" t="s">
        <v>40</v>
      </c>
      <c r="X50" s="60" t="s">
        <v>40</v>
      </c>
      <c r="Y50" s="60">
        <v>0</v>
      </c>
      <c r="Z50" s="64" t="str">
        <f t="shared" si="4"/>
        <v>NA</v>
      </c>
      <c r="AA50" s="44" t="s">
        <v>40</v>
      </c>
      <c r="AB50" s="44" t="s">
        <v>40</v>
      </c>
      <c r="AC50" s="44" t="s">
        <v>40</v>
      </c>
      <c r="AD50" s="45" t="s">
        <v>40</v>
      </c>
      <c r="AE50" s="44" t="s">
        <v>40</v>
      </c>
      <c r="AF50" s="68" t="s">
        <v>40</v>
      </c>
      <c r="AG50" s="44" t="s">
        <v>40</v>
      </c>
      <c r="AH50" s="44" t="s">
        <v>40</v>
      </c>
      <c r="AI50" s="59" t="str">
        <f t="shared" si="5"/>
        <v>NA</v>
      </c>
      <c r="AJ50" s="67" t="str">
        <f t="shared" si="5"/>
        <v>NA</v>
      </c>
      <c r="AK50" s="57" t="str">
        <f t="shared" si="5"/>
        <v>NA</v>
      </c>
    </row>
    <row r="51" spans="1:37" s="46" customFormat="1" ht="16" customHeight="1" x14ac:dyDescent="0.25">
      <c r="A51" s="42">
        <v>44</v>
      </c>
      <c r="B51" s="39" t="s">
        <v>42</v>
      </c>
      <c r="C51" s="40" t="str">
        <f t="shared" ca="1" si="0"/>
        <v>SUSPENDIDO</v>
      </c>
      <c r="D51" s="41">
        <f t="shared" ca="1" si="1"/>
        <v>0.65799256505576209</v>
      </c>
      <c r="E51" s="57" t="s">
        <v>311</v>
      </c>
      <c r="F51" s="57" t="s">
        <v>312</v>
      </c>
      <c r="G51" s="66">
        <v>1018424460</v>
      </c>
      <c r="H51" s="58" t="str">
        <f t="shared" ref="H51:I58" si="6">+F51</f>
        <v>MARTHA CECILIA ARRIOLA BECERRA</v>
      </c>
      <c r="I51" s="58">
        <f t="shared" si="6"/>
        <v>1018424460</v>
      </c>
      <c r="J51" s="58"/>
      <c r="K51" s="57" t="s">
        <v>313</v>
      </c>
      <c r="L51" s="43" t="s">
        <v>314</v>
      </c>
      <c r="M51" s="76" t="s">
        <v>315</v>
      </c>
      <c r="N51" s="65">
        <v>43922</v>
      </c>
      <c r="O51" s="60">
        <v>1381</v>
      </c>
      <c r="P51" s="76" t="str">
        <f>VLOOKUP(O51,[1]Listas!$A$2:$B$16,2,0)</f>
        <v>Kennedy mejor para las víctimas, la paz y la reconciliación</v>
      </c>
      <c r="Q51" s="60" t="s">
        <v>48</v>
      </c>
      <c r="R51" s="69">
        <v>49608000</v>
      </c>
      <c r="S51" s="65">
        <v>43927</v>
      </c>
      <c r="T51" s="59">
        <v>44196</v>
      </c>
      <c r="U51" s="62" t="s">
        <v>49</v>
      </c>
      <c r="V51" s="62" t="s">
        <v>317</v>
      </c>
      <c r="W51" s="63" t="s">
        <v>51</v>
      </c>
      <c r="X51" s="65">
        <v>44044</v>
      </c>
      <c r="Y51" s="65">
        <v>44105</v>
      </c>
      <c r="Z51" s="64">
        <f t="shared" si="4"/>
        <v>61</v>
      </c>
      <c r="AA51" s="44" t="s">
        <v>52</v>
      </c>
      <c r="AB51" s="44" t="s">
        <v>40</v>
      </c>
      <c r="AC51" s="44" t="s">
        <v>40</v>
      </c>
      <c r="AD51" s="45" t="s">
        <v>40</v>
      </c>
      <c r="AE51" s="44" t="s">
        <v>40</v>
      </c>
      <c r="AF51" s="68" t="s">
        <v>40</v>
      </c>
      <c r="AG51" s="44" t="s">
        <v>40</v>
      </c>
      <c r="AH51" s="44" t="s">
        <v>40</v>
      </c>
      <c r="AI51" s="59" t="str">
        <f t="shared" si="5"/>
        <v>NA</v>
      </c>
      <c r="AJ51" s="67" t="str">
        <f t="shared" si="5"/>
        <v>NA</v>
      </c>
      <c r="AK51" s="57" t="str">
        <f t="shared" si="5"/>
        <v>NA</v>
      </c>
    </row>
    <row r="52" spans="1:37" s="46" customFormat="1" ht="16" customHeight="1" x14ac:dyDescent="0.25">
      <c r="A52" s="56">
        <v>45</v>
      </c>
      <c r="B52" s="39" t="s">
        <v>42</v>
      </c>
      <c r="C52" s="40" t="str">
        <f t="shared" ca="1" si="0"/>
        <v>TERMINADO</v>
      </c>
      <c r="D52" s="41">
        <f t="shared" ca="1" si="1"/>
        <v>1</v>
      </c>
      <c r="E52" s="57" t="s">
        <v>318</v>
      </c>
      <c r="F52" s="57" t="s">
        <v>319</v>
      </c>
      <c r="G52" s="58">
        <v>52634654</v>
      </c>
      <c r="H52" s="58" t="str">
        <f t="shared" si="6"/>
        <v>SANDRA PATRICIA PINILLA DIAZ</v>
      </c>
      <c r="I52" s="58">
        <f t="shared" si="6"/>
        <v>52634654</v>
      </c>
      <c r="J52" s="58"/>
      <c r="K52" s="57" t="s">
        <v>320</v>
      </c>
      <c r="L52" s="43" t="s">
        <v>321</v>
      </c>
      <c r="M52" s="76" t="s">
        <v>322</v>
      </c>
      <c r="N52" s="59">
        <v>43924</v>
      </c>
      <c r="O52" s="57">
        <v>1363</v>
      </c>
      <c r="P52" s="76" t="str">
        <f>VLOOKUP(O52,[1]Listas!$A$2:$B$16,2,0)</f>
        <v>Fortalecimiento de la gestión local y de las acciones de vigilancia y control</v>
      </c>
      <c r="Q52" s="60" t="s">
        <v>48</v>
      </c>
      <c r="R52" s="61">
        <v>9988000</v>
      </c>
      <c r="S52" s="59">
        <v>43928</v>
      </c>
      <c r="T52" s="59">
        <v>44048</v>
      </c>
      <c r="U52" s="62" t="s">
        <v>49</v>
      </c>
      <c r="V52" s="62" t="s">
        <v>323</v>
      </c>
      <c r="W52" s="63" t="s">
        <v>324</v>
      </c>
      <c r="X52" s="60" t="s">
        <v>40</v>
      </c>
      <c r="Y52" s="60">
        <v>0</v>
      </c>
      <c r="Z52" s="64" t="str">
        <f t="shared" si="4"/>
        <v>NA</v>
      </c>
      <c r="AA52" s="44" t="s">
        <v>40</v>
      </c>
      <c r="AB52" s="44" t="s">
        <v>40</v>
      </c>
      <c r="AC52" s="44" t="s">
        <v>40</v>
      </c>
      <c r="AD52" s="45" t="s">
        <v>40</v>
      </c>
      <c r="AE52" s="44" t="s">
        <v>40</v>
      </c>
      <c r="AF52" s="68" t="s">
        <v>40</v>
      </c>
      <c r="AG52" s="44" t="s">
        <v>40</v>
      </c>
      <c r="AH52" s="44" t="s">
        <v>40</v>
      </c>
      <c r="AI52" s="59" t="str">
        <f t="shared" si="5"/>
        <v>NA</v>
      </c>
      <c r="AJ52" s="67" t="str">
        <f t="shared" si="5"/>
        <v>NA</v>
      </c>
      <c r="AK52" s="57" t="str">
        <f t="shared" si="5"/>
        <v>NA</v>
      </c>
    </row>
    <row r="53" spans="1:37" s="46" customFormat="1" ht="16" customHeight="1" x14ac:dyDescent="0.25">
      <c r="A53" s="56">
        <v>46</v>
      </c>
      <c r="B53" s="39" t="s">
        <v>42</v>
      </c>
      <c r="C53" s="40" t="str">
        <f t="shared" ca="1" si="0"/>
        <v>TERMINADO</v>
      </c>
      <c r="D53" s="41">
        <f t="shared" ca="1" si="1"/>
        <v>1</v>
      </c>
      <c r="E53" s="57" t="s">
        <v>325</v>
      </c>
      <c r="F53" s="57" t="s">
        <v>326</v>
      </c>
      <c r="G53" s="58">
        <v>79276308</v>
      </c>
      <c r="H53" s="58" t="str">
        <f t="shared" si="6"/>
        <v>JORGE EDUARDO ARROYO MARLES</v>
      </c>
      <c r="I53" s="58">
        <f t="shared" si="6"/>
        <v>79276308</v>
      </c>
      <c r="J53" s="58"/>
      <c r="K53" s="57" t="s">
        <v>327</v>
      </c>
      <c r="L53" s="43" t="s">
        <v>328</v>
      </c>
      <c r="M53" s="76" t="s">
        <v>322</v>
      </c>
      <c r="N53" s="59">
        <v>43924</v>
      </c>
      <c r="O53" s="57">
        <v>1363</v>
      </c>
      <c r="P53" s="76" t="str">
        <f>VLOOKUP(O53,[1]Listas!$A$2:$B$16,2,0)</f>
        <v>Fortalecimiento de la gestión local y de las acciones de vigilancia y control</v>
      </c>
      <c r="Q53" s="60" t="s">
        <v>48</v>
      </c>
      <c r="R53" s="61">
        <v>9988000</v>
      </c>
      <c r="S53" s="59">
        <v>43928</v>
      </c>
      <c r="T53" s="59">
        <v>44048</v>
      </c>
      <c r="U53" s="62" t="s">
        <v>49</v>
      </c>
      <c r="V53" s="62" t="s">
        <v>329</v>
      </c>
      <c r="W53" s="63" t="s">
        <v>324</v>
      </c>
      <c r="X53" s="60" t="s">
        <v>40</v>
      </c>
      <c r="Y53" s="60">
        <v>0</v>
      </c>
      <c r="Z53" s="64" t="str">
        <f t="shared" si="4"/>
        <v>NA</v>
      </c>
      <c r="AA53" s="44" t="s">
        <v>40</v>
      </c>
      <c r="AB53" s="44" t="s">
        <v>40</v>
      </c>
      <c r="AC53" s="44" t="s">
        <v>40</v>
      </c>
      <c r="AD53" s="45" t="s">
        <v>40</v>
      </c>
      <c r="AE53" s="44" t="s">
        <v>40</v>
      </c>
      <c r="AF53" s="68" t="s">
        <v>40</v>
      </c>
      <c r="AG53" s="44" t="s">
        <v>40</v>
      </c>
      <c r="AH53" s="44" t="s">
        <v>40</v>
      </c>
      <c r="AI53" s="59" t="str">
        <f t="shared" si="5"/>
        <v>NA</v>
      </c>
      <c r="AJ53" s="67" t="str">
        <f t="shared" si="5"/>
        <v>NA</v>
      </c>
      <c r="AK53" s="57" t="str">
        <f t="shared" si="5"/>
        <v>NA</v>
      </c>
    </row>
    <row r="54" spans="1:37" s="46" customFormat="1" ht="16" customHeight="1" x14ac:dyDescent="0.25">
      <c r="A54" s="56">
        <v>47</v>
      </c>
      <c r="B54" s="39" t="s">
        <v>42</v>
      </c>
      <c r="C54" s="40" t="str">
        <f t="shared" ca="1" si="0"/>
        <v>TERMINADO</v>
      </c>
      <c r="D54" s="41">
        <f t="shared" ca="1" si="1"/>
        <v>1</v>
      </c>
      <c r="E54" s="57" t="s">
        <v>330</v>
      </c>
      <c r="F54" s="57" t="s">
        <v>331</v>
      </c>
      <c r="G54" s="58">
        <v>79610780</v>
      </c>
      <c r="H54" s="58" t="str">
        <f t="shared" si="6"/>
        <v>JEISON ENRIQUE MORA VARGAS</v>
      </c>
      <c r="I54" s="58">
        <f t="shared" si="6"/>
        <v>79610780</v>
      </c>
      <c r="J54" s="58"/>
      <c r="K54" s="57" t="s">
        <v>332</v>
      </c>
      <c r="L54" s="43" t="s">
        <v>333</v>
      </c>
      <c r="M54" s="76" t="s">
        <v>334</v>
      </c>
      <c r="N54" s="59">
        <v>43935</v>
      </c>
      <c r="O54" s="57">
        <v>1363</v>
      </c>
      <c r="P54" s="76" t="str">
        <f>VLOOKUP(O54,[1]Listas!$A$2:$B$16,2,0)</f>
        <v>Fortalecimiento de la gestión local y de las acciones de vigilancia y control</v>
      </c>
      <c r="Q54" s="60" t="s">
        <v>48</v>
      </c>
      <c r="R54" s="61">
        <v>9988000</v>
      </c>
      <c r="S54" s="59">
        <v>43937</v>
      </c>
      <c r="T54" s="59">
        <v>44058</v>
      </c>
      <c r="U54" s="62" t="s">
        <v>49</v>
      </c>
      <c r="V54" s="62" t="s">
        <v>335</v>
      </c>
      <c r="W54" s="63" t="s">
        <v>324</v>
      </c>
      <c r="X54" s="60" t="s">
        <v>40</v>
      </c>
      <c r="Y54" s="60">
        <v>0</v>
      </c>
      <c r="Z54" s="64" t="str">
        <f t="shared" si="4"/>
        <v>NA</v>
      </c>
      <c r="AA54" s="44" t="s">
        <v>40</v>
      </c>
      <c r="AB54" s="44" t="s">
        <v>40</v>
      </c>
      <c r="AC54" s="44" t="s">
        <v>40</v>
      </c>
      <c r="AD54" s="45" t="s">
        <v>40</v>
      </c>
      <c r="AE54" s="44" t="s">
        <v>40</v>
      </c>
      <c r="AF54" s="68" t="s">
        <v>40</v>
      </c>
      <c r="AG54" s="44" t="s">
        <v>40</v>
      </c>
      <c r="AH54" s="44" t="s">
        <v>40</v>
      </c>
      <c r="AI54" s="59" t="str">
        <f t="shared" si="5"/>
        <v>NA</v>
      </c>
      <c r="AJ54" s="67" t="str">
        <f t="shared" si="5"/>
        <v>NA</v>
      </c>
      <c r="AK54" s="57" t="str">
        <f t="shared" si="5"/>
        <v>NA</v>
      </c>
    </row>
    <row r="55" spans="1:37" s="46" customFormat="1" ht="16" customHeight="1" x14ac:dyDescent="0.25">
      <c r="A55" s="56">
        <v>48</v>
      </c>
      <c r="B55" s="39" t="s">
        <v>42</v>
      </c>
      <c r="C55" s="40" t="str">
        <f t="shared" ca="1" si="0"/>
        <v>EN EJECUCION</v>
      </c>
      <c r="D55" s="41">
        <f t="shared" ca="1" si="1"/>
        <v>0.88461538461538458</v>
      </c>
      <c r="E55" s="57" t="s">
        <v>336</v>
      </c>
      <c r="F55" s="57" t="s">
        <v>337</v>
      </c>
      <c r="G55" s="58">
        <v>19076520</v>
      </c>
      <c r="H55" s="58" t="str">
        <f t="shared" si="6"/>
        <v>EMETERIO BETANCOUR FUENTES</v>
      </c>
      <c r="I55" s="58">
        <f t="shared" si="6"/>
        <v>19076520</v>
      </c>
      <c r="J55" s="58"/>
      <c r="K55" s="57" t="s">
        <v>338</v>
      </c>
      <c r="L55" s="43" t="s">
        <v>339</v>
      </c>
      <c r="M55" s="76" t="s">
        <v>340</v>
      </c>
      <c r="N55" s="59">
        <v>43936</v>
      </c>
      <c r="O55" s="57">
        <v>1363</v>
      </c>
      <c r="P55" s="76" t="str">
        <f>VLOOKUP(O55,[1]Listas!$A$2:$B$16,2,0)</f>
        <v>Fortalecimiento de la gestión local y de las acciones de vigilancia y control</v>
      </c>
      <c r="Q55" s="60" t="s">
        <v>48</v>
      </c>
      <c r="R55" s="61">
        <v>11920000</v>
      </c>
      <c r="S55" s="59">
        <v>43943</v>
      </c>
      <c r="T55" s="59">
        <v>44125</v>
      </c>
      <c r="U55" s="62" t="s">
        <v>49</v>
      </c>
      <c r="V55" s="62" t="s">
        <v>341</v>
      </c>
      <c r="W55" s="63" t="s">
        <v>60</v>
      </c>
      <c r="X55" s="60" t="s">
        <v>40</v>
      </c>
      <c r="Y55" s="60">
        <v>0</v>
      </c>
      <c r="Z55" s="64" t="str">
        <f t="shared" si="4"/>
        <v>NA</v>
      </c>
      <c r="AA55" s="44" t="s">
        <v>40</v>
      </c>
      <c r="AB55" s="44" t="s">
        <v>40</v>
      </c>
      <c r="AC55" s="44" t="s">
        <v>40</v>
      </c>
      <c r="AD55" s="45" t="s">
        <v>40</v>
      </c>
      <c r="AE55" s="45">
        <v>44065</v>
      </c>
      <c r="AF55" s="68">
        <v>2</v>
      </c>
      <c r="AG55" s="44" t="s">
        <v>68</v>
      </c>
      <c r="AH55" s="44">
        <v>5960000</v>
      </c>
      <c r="AI55" s="59">
        <f t="shared" si="5"/>
        <v>44065</v>
      </c>
      <c r="AJ55" s="67">
        <f t="shared" si="5"/>
        <v>2</v>
      </c>
      <c r="AK55" s="57" t="str">
        <f t="shared" si="5"/>
        <v>MESES</v>
      </c>
    </row>
    <row r="56" spans="1:37" s="46" customFormat="1" ht="16" customHeight="1" x14ac:dyDescent="0.25">
      <c r="A56" s="56">
        <v>49</v>
      </c>
      <c r="B56" s="39" t="s">
        <v>42</v>
      </c>
      <c r="C56" s="40" t="str">
        <f t="shared" ca="1" si="0"/>
        <v>TERMINADO</v>
      </c>
      <c r="D56" s="41">
        <f t="shared" ca="1" si="1"/>
        <v>1</v>
      </c>
      <c r="E56" s="57" t="s">
        <v>342</v>
      </c>
      <c r="F56" s="57" t="s">
        <v>343</v>
      </c>
      <c r="G56" s="58">
        <v>79743171</v>
      </c>
      <c r="H56" s="58" t="str">
        <f t="shared" si="6"/>
        <v>JOHN JAIRO RODRIGUEZ SANTIAGO</v>
      </c>
      <c r="I56" s="58">
        <f t="shared" si="6"/>
        <v>79743171</v>
      </c>
      <c r="J56" s="58"/>
      <c r="K56" s="57" t="s">
        <v>344</v>
      </c>
      <c r="L56" s="43" t="s">
        <v>345</v>
      </c>
      <c r="M56" s="76" t="s">
        <v>334</v>
      </c>
      <c r="N56" s="59">
        <v>43936</v>
      </c>
      <c r="O56" s="57">
        <v>1363</v>
      </c>
      <c r="P56" s="76" t="str">
        <f>VLOOKUP(O56,[1]Listas!$A$2:$B$16,2,0)</f>
        <v>Fortalecimiento de la gestión local y de las acciones de vigilancia y control</v>
      </c>
      <c r="Q56" s="60" t="s">
        <v>48</v>
      </c>
      <c r="R56" s="61">
        <v>9988000</v>
      </c>
      <c r="S56" s="59">
        <v>43942</v>
      </c>
      <c r="T56" s="59">
        <v>44059</v>
      </c>
      <c r="U56" s="62" t="s">
        <v>49</v>
      </c>
      <c r="V56" s="62" t="s">
        <v>346</v>
      </c>
      <c r="W56" s="63" t="s">
        <v>324</v>
      </c>
      <c r="X56" s="60" t="s">
        <v>40</v>
      </c>
      <c r="Y56" s="60">
        <v>0</v>
      </c>
      <c r="Z56" s="64" t="str">
        <f t="shared" si="4"/>
        <v>NA</v>
      </c>
      <c r="AA56" s="44" t="s">
        <v>40</v>
      </c>
      <c r="AB56" s="44" t="s">
        <v>40</v>
      </c>
      <c r="AC56" s="44" t="s">
        <v>40</v>
      </c>
      <c r="AD56" s="45" t="s">
        <v>40</v>
      </c>
      <c r="AE56" s="45">
        <v>44065</v>
      </c>
      <c r="AF56" s="68">
        <v>1</v>
      </c>
      <c r="AG56" s="44" t="s">
        <v>68</v>
      </c>
      <c r="AH56" s="44">
        <v>2497000</v>
      </c>
      <c r="AI56" s="59">
        <f t="shared" si="5"/>
        <v>44065</v>
      </c>
      <c r="AJ56" s="67">
        <f t="shared" si="5"/>
        <v>1</v>
      </c>
      <c r="AK56" s="57" t="str">
        <f t="shared" si="5"/>
        <v>MESES</v>
      </c>
    </row>
    <row r="57" spans="1:37" s="46" customFormat="1" ht="16" customHeight="1" x14ac:dyDescent="0.25">
      <c r="A57" s="56">
        <v>50</v>
      </c>
      <c r="B57" s="39" t="s">
        <v>42</v>
      </c>
      <c r="C57" s="40" t="str">
        <f t="shared" ca="1" si="0"/>
        <v>TERMINADO</v>
      </c>
      <c r="D57" s="41">
        <f t="shared" ca="1" si="1"/>
        <v>1</v>
      </c>
      <c r="E57" s="57" t="s">
        <v>347</v>
      </c>
      <c r="F57" s="57" t="s">
        <v>348</v>
      </c>
      <c r="G57" s="58">
        <v>1022405031</v>
      </c>
      <c r="H57" s="58" t="str">
        <f t="shared" si="6"/>
        <v>LUZ VIVIANA CORTES GUAJE</v>
      </c>
      <c r="I57" s="58">
        <f t="shared" si="6"/>
        <v>1022405031</v>
      </c>
      <c r="J57" s="58"/>
      <c r="K57" s="57" t="s">
        <v>349</v>
      </c>
      <c r="L57" s="43" t="s">
        <v>350</v>
      </c>
      <c r="M57" s="76" t="s">
        <v>58</v>
      </c>
      <c r="N57" s="59">
        <v>43937</v>
      </c>
      <c r="O57" s="57">
        <v>1363</v>
      </c>
      <c r="P57" s="76" t="str">
        <f>VLOOKUP(O57,[1]Listas!$A$2:$B$16,2,0)</f>
        <v>Fortalecimiento de la gestión local y de las acciones de vigilancia y control</v>
      </c>
      <c r="Q57" s="60" t="s">
        <v>48</v>
      </c>
      <c r="R57" s="61">
        <v>9988000</v>
      </c>
      <c r="S57" s="59">
        <v>43943</v>
      </c>
      <c r="T57" s="59">
        <v>44059</v>
      </c>
      <c r="U57" s="62" t="s">
        <v>49</v>
      </c>
      <c r="V57" s="62" t="s">
        <v>351</v>
      </c>
      <c r="W57" s="63" t="s">
        <v>60</v>
      </c>
      <c r="X57" s="60" t="s">
        <v>40</v>
      </c>
      <c r="Y57" s="60">
        <v>0</v>
      </c>
      <c r="Z57" s="64" t="str">
        <f t="shared" si="4"/>
        <v>NA</v>
      </c>
      <c r="AA57" s="44" t="s">
        <v>40</v>
      </c>
      <c r="AB57" s="44" t="s">
        <v>40</v>
      </c>
      <c r="AC57" s="44" t="s">
        <v>40</v>
      </c>
      <c r="AD57" s="45" t="s">
        <v>40</v>
      </c>
      <c r="AE57" s="44" t="s">
        <v>40</v>
      </c>
      <c r="AF57" s="68" t="s">
        <v>40</v>
      </c>
      <c r="AG57" s="44" t="s">
        <v>40</v>
      </c>
      <c r="AH57" s="44" t="s">
        <v>40</v>
      </c>
      <c r="AI57" s="59" t="str">
        <f t="shared" si="5"/>
        <v>NA</v>
      </c>
      <c r="AJ57" s="67" t="str">
        <f t="shared" si="5"/>
        <v>NA</v>
      </c>
      <c r="AK57" s="57" t="str">
        <f t="shared" si="5"/>
        <v>NA</v>
      </c>
    </row>
    <row r="58" spans="1:37" s="46" customFormat="1" ht="16" customHeight="1" x14ac:dyDescent="0.25">
      <c r="A58" s="56">
        <v>51</v>
      </c>
      <c r="B58" s="39" t="s">
        <v>42</v>
      </c>
      <c r="C58" s="40" t="str">
        <f t="shared" ca="1" si="0"/>
        <v>TERMINADO</v>
      </c>
      <c r="D58" s="41">
        <f t="shared" ca="1" si="1"/>
        <v>1</v>
      </c>
      <c r="E58" s="57" t="s">
        <v>352</v>
      </c>
      <c r="F58" s="57" t="s">
        <v>353</v>
      </c>
      <c r="G58" s="58">
        <v>1016039921</v>
      </c>
      <c r="H58" s="58" t="str">
        <f t="shared" si="6"/>
        <v>JOHN CAMILO PEÑA GALINDO</v>
      </c>
      <c r="I58" s="58">
        <f t="shared" si="6"/>
        <v>1016039921</v>
      </c>
      <c r="J58" s="58"/>
      <c r="K58" s="57" t="s">
        <v>354</v>
      </c>
      <c r="L58" s="43" t="s">
        <v>355</v>
      </c>
      <c r="M58" s="76" t="s">
        <v>334</v>
      </c>
      <c r="N58" s="59">
        <v>43937</v>
      </c>
      <c r="O58" s="57">
        <v>1363</v>
      </c>
      <c r="P58" s="76" t="str">
        <f>VLOOKUP(O58,[1]Listas!$A$2:$B$16,2,0)</f>
        <v>Fortalecimiento de la gestión local y de las acciones de vigilancia y control</v>
      </c>
      <c r="Q58" s="60" t="s">
        <v>48</v>
      </c>
      <c r="R58" s="61">
        <v>9988000</v>
      </c>
      <c r="S58" s="59">
        <v>43942</v>
      </c>
      <c r="T58" s="59">
        <v>44059</v>
      </c>
      <c r="U58" s="62" t="s">
        <v>49</v>
      </c>
      <c r="V58" s="62" t="s">
        <v>335</v>
      </c>
      <c r="W58" s="63" t="s">
        <v>324</v>
      </c>
      <c r="X58" s="60" t="s">
        <v>40</v>
      </c>
      <c r="Y58" s="60">
        <v>0</v>
      </c>
      <c r="Z58" s="64" t="str">
        <f t="shared" si="4"/>
        <v>NA</v>
      </c>
      <c r="AA58" s="44" t="s">
        <v>40</v>
      </c>
      <c r="AB58" s="44" t="s">
        <v>40</v>
      </c>
      <c r="AC58" s="44" t="s">
        <v>40</v>
      </c>
      <c r="AD58" s="45" t="s">
        <v>40</v>
      </c>
      <c r="AE58" s="44" t="s">
        <v>40</v>
      </c>
      <c r="AF58" s="68" t="s">
        <v>40</v>
      </c>
      <c r="AG58" s="44" t="s">
        <v>40</v>
      </c>
      <c r="AH58" s="44" t="s">
        <v>40</v>
      </c>
      <c r="AI58" s="59" t="str">
        <f t="shared" si="5"/>
        <v>NA</v>
      </c>
      <c r="AJ58" s="67" t="str">
        <f t="shared" si="5"/>
        <v>NA</v>
      </c>
      <c r="AK58" s="57" t="str">
        <f t="shared" si="5"/>
        <v>NA</v>
      </c>
    </row>
    <row r="59" spans="1:37" s="46" customFormat="1" ht="16" customHeight="1" x14ac:dyDescent="0.25">
      <c r="A59" s="56">
        <v>52</v>
      </c>
      <c r="B59" s="39" t="s">
        <v>356</v>
      </c>
      <c r="C59" s="40" t="str">
        <f t="shared" ca="1" si="0"/>
        <v>EN EJECUCION</v>
      </c>
      <c r="D59" s="41">
        <f t="shared" ca="1" si="1"/>
        <v>0.45604395604395603</v>
      </c>
      <c r="E59" s="73" t="s">
        <v>357</v>
      </c>
      <c r="F59" s="73" t="s">
        <v>358</v>
      </c>
      <c r="G59" s="58" t="s">
        <v>359</v>
      </c>
      <c r="H59" s="58" t="s">
        <v>360</v>
      </c>
      <c r="I59" s="58" t="s">
        <v>361</v>
      </c>
      <c r="J59" s="58"/>
      <c r="K59" s="73" t="s">
        <v>362</v>
      </c>
      <c r="L59" s="43" t="s">
        <v>363</v>
      </c>
      <c r="M59" s="76" t="s">
        <v>364</v>
      </c>
      <c r="N59" s="59">
        <v>43937</v>
      </c>
      <c r="O59" s="57" t="s">
        <v>365</v>
      </c>
      <c r="P59" s="76" t="s">
        <v>366</v>
      </c>
      <c r="Q59" s="60" t="s">
        <v>48</v>
      </c>
      <c r="R59" s="61">
        <v>74261426</v>
      </c>
      <c r="S59" s="59">
        <v>43938</v>
      </c>
      <c r="T59" s="59">
        <v>44302</v>
      </c>
      <c r="U59" s="76" t="s">
        <v>49</v>
      </c>
      <c r="V59" s="62" t="s">
        <v>367</v>
      </c>
      <c r="W59" s="63" t="s">
        <v>40</v>
      </c>
      <c r="X59" s="60" t="s">
        <v>40</v>
      </c>
      <c r="Y59" s="60">
        <v>0</v>
      </c>
      <c r="Z59" s="64" t="str">
        <f t="shared" si="4"/>
        <v>NA</v>
      </c>
      <c r="AA59" s="44" t="s">
        <v>40</v>
      </c>
      <c r="AB59" s="44" t="s">
        <v>40</v>
      </c>
      <c r="AC59" s="44" t="s">
        <v>40</v>
      </c>
      <c r="AD59" s="45" t="s">
        <v>40</v>
      </c>
      <c r="AE59" s="44" t="s">
        <v>40</v>
      </c>
      <c r="AF59" s="68" t="s">
        <v>40</v>
      </c>
      <c r="AG59" s="44" t="s">
        <v>40</v>
      </c>
      <c r="AH59" s="44" t="s">
        <v>40</v>
      </c>
      <c r="AI59" s="59" t="str">
        <f t="shared" si="5"/>
        <v>NA</v>
      </c>
      <c r="AJ59" s="67" t="str">
        <f t="shared" si="5"/>
        <v>NA</v>
      </c>
      <c r="AK59" s="57" t="str">
        <f t="shared" si="5"/>
        <v>NA</v>
      </c>
    </row>
    <row r="60" spans="1:37" s="46" customFormat="1" ht="16" customHeight="1" x14ac:dyDescent="0.25">
      <c r="A60" s="56">
        <v>53</v>
      </c>
      <c r="B60" s="39" t="s">
        <v>42</v>
      </c>
      <c r="C60" s="40" t="str">
        <f t="shared" ca="1" si="0"/>
        <v>EN EJECUCION</v>
      </c>
      <c r="D60" s="41">
        <f t="shared" ca="1" si="1"/>
        <v>0.84615384615384615</v>
      </c>
      <c r="E60" s="57" t="s">
        <v>368</v>
      </c>
      <c r="F60" s="57" t="s">
        <v>369</v>
      </c>
      <c r="G60" s="58">
        <v>80154383</v>
      </c>
      <c r="H60" s="58" t="str">
        <f t="shared" ref="H60:I64" si="7">+F60</f>
        <v>CARLOS ALBERTO MORENO LIZARAZO</v>
      </c>
      <c r="I60" s="58">
        <f t="shared" si="7"/>
        <v>80154383</v>
      </c>
      <c r="J60" s="58"/>
      <c r="K60" s="57" t="s">
        <v>370</v>
      </c>
      <c r="L60" s="43" t="s">
        <v>371</v>
      </c>
      <c r="M60" s="76" t="s">
        <v>372</v>
      </c>
      <c r="N60" s="59">
        <v>43944</v>
      </c>
      <c r="O60" s="57">
        <v>1363</v>
      </c>
      <c r="P60" s="76" t="str">
        <f>VLOOKUP(O60,[1]Listas!$A$2:$B$16,2,0)</f>
        <v>Fortalecimiento de la gestión local y de las acciones de vigilancia y control</v>
      </c>
      <c r="Q60" s="60" t="s">
        <v>48</v>
      </c>
      <c r="R60" s="61">
        <v>9988000</v>
      </c>
      <c r="S60" s="59">
        <v>43950</v>
      </c>
      <c r="T60" s="59">
        <v>44132</v>
      </c>
      <c r="U60" s="76" t="s">
        <v>49</v>
      </c>
      <c r="V60" s="62" t="s">
        <v>373</v>
      </c>
      <c r="W60" s="63" t="s">
        <v>60</v>
      </c>
      <c r="X60" s="60" t="s">
        <v>40</v>
      </c>
      <c r="Y60" s="60">
        <v>0</v>
      </c>
      <c r="Z60" s="64" t="str">
        <f t="shared" si="4"/>
        <v>NA</v>
      </c>
      <c r="AA60" s="44" t="s">
        <v>40</v>
      </c>
      <c r="AB60" s="44" t="s">
        <v>40</v>
      </c>
      <c r="AC60" s="44" t="s">
        <v>40</v>
      </c>
      <c r="AD60" s="45" t="s">
        <v>40</v>
      </c>
      <c r="AE60" s="45">
        <v>44065</v>
      </c>
      <c r="AF60" s="68">
        <v>2</v>
      </c>
      <c r="AG60" s="44" t="s">
        <v>68</v>
      </c>
      <c r="AH60" s="44">
        <v>4994000</v>
      </c>
      <c r="AI60" s="59">
        <f t="shared" si="5"/>
        <v>44065</v>
      </c>
      <c r="AJ60" s="67">
        <f t="shared" si="5"/>
        <v>2</v>
      </c>
      <c r="AK60" s="57" t="str">
        <f t="shared" si="5"/>
        <v>MESES</v>
      </c>
    </row>
    <row r="61" spans="1:37" s="46" customFormat="1" ht="16" customHeight="1" x14ac:dyDescent="0.25">
      <c r="A61" s="56">
        <v>54</v>
      </c>
      <c r="B61" s="39" t="s">
        <v>42</v>
      </c>
      <c r="C61" s="40" t="str">
        <f t="shared" ca="1" si="0"/>
        <v>EN EJECUCION</v>
      </c>
      <c r="D61" s="41">
        <f t="shared" ca="1" si="1"/>
        <v>0.61825726141078841</v>
      </c>
      <c r="E61" s="57" t="s">
        <v>374</v>
      </c>
      <c r="F61" s="57" t="s">
        <v>375</v>
      </c>
      <c r="G61" s="58">
        <v>1030561127</v>
      </c>
      <c r="H61" s="58" t="str">
        <f t="shared" si="7"/>
        <v>DIANA MARCELA DELGADO JEREZ</v>
      </c>
      <c r="I61" s="58">
        <f t="shared" si="7"/>
        <v>1030561127</v>
      </c>
      <c r="J61" s="58"/>
      <c r="K61" s="57" t="s">
        <v>376</v>
      </c>
      <c r="L61" s="43" t="s">
        <v>377</v>
      </c>
      <c r="M61" s="76" t="s">
        <v>378</v>
      </c>
      <c r="N61" s="59">
        <v>43950</v>
      </c>
      <c r="O61" s="57">
        <v>1363</v>
      </c>
      <c r="P61" s="76" t="str">
        <f>VLOOKUP(O61,[1]Listas!$A$2:$B$16,2,0)</f>
        <v>Fortalecimiento de la gestión local y de las acciones de vigilancia y control</v>
      </c>
      <c r="Q61" s="60" t="s">
        <v>48</v>
      </c>
      <c r="R61" s="61">
        <v>60320000</v>
      </c>
      <c r="S61" s="59">
        <v>43955</v>
      </c>
      <c r="T61" s="59">
        <v>44196</v>
      </c>
      <c r="U61" s="76" t="s">
        <v>49</v>
      </c>
      <c r="V61" s="62" t="s">
        <v>379</v>
      </c>
      <c r="W61" s="63" t="s">
        <v>380</v>
      </c>
      <c r="X61" s="60" t="s">
        <v>40</v>
      </c>
      <c r="Y61" s="60">
        <v>0</v>
      </c>
      <c r="Z61" s="64" t="str">
        <f t="shared" si="4"/>
        <v>NA</v>
      </c>
      <c r="AA61" s="44" t="s">
        <v>40</v>
      </c>
      <c r="AB61" s="44" t="s">
        <v>40</v>
      </c>
      <c r="AC61" s="44" t="s">
        <v>40</v>
      </c>
      <c r="AD61" s="45" t="s">
        <v>40</v>
      </c>
      <c r="AE61" s="44" t="s">
        <v>40</v>
      </c>
      <c r="AF61" s="68" t="s">
        <v>40</v>
      </c>
      <c r="AG61" s="44" t="s">
        <v>40</v>
      </c>
      <c r="AH61" s="44" t="s">
        <v>40</v>
      </c>
      <c r="AI61" s="59" t="str">
        <f t="shared" si="5"/>
        <v>NA</v>
      </c>
      <c r="AJ61" s="67" t="str">
        <f t="shared" si="5"/>
        <v>NA</v>
      </c>
      <c r="AK61" s="57" t="str">
        <f t="shared" si="5"/>
        <v>NA</v>
      </c>
    </row>
    <row r="62" spans="1:37" s="46" customFormat="1" ht="16" customHeight="1" x14ac:dyDescent="0.25">
      <c r="A62" s="56">
        <v>55</v>
      </c>
      <c r="B62" s="39" t="s">
        <v>42</v>
      </c>
      <c r="C62" s="40" t="str">
        <f t="shared" ca="1" si="0"/>
        <v>EN EJECUCION</v>
      </c>
      <c r="D62" s="41">
        <f t="shared" ca="1" si="1"/>
        <v>0.61506276150627615</v>
      </c>
      <c r="E62" s="57" t="s">
        <v>381</v>
      </c>
      <c r="F62" s="57" t="s">
        <v>382</v>
      </c>
      <c r="G62" s="58">
        <v>1026265865</v>
      </c>
      <c r="H62" s="58" t="str">
        <f t="shared" si="7"/>
        <v>YURI ROCIO PEREZ SALAMANCA</v>
      </c>
      <c r="I62" s="58">
        <f t="shared" si="7"/>
        <v>1026265865</v>
      </c>
      <c r="J62" s="58"/>
      <c r="K62" s="57" t="s">
        <v>383</v>
      </c>
      <c r="L62" s="43" t="s">
        <v>384</v>
      </c>
      <c r="M62" s="76" t="s">
        <v>385</v>
      </c>
      <c r="N62" s="59">
        <v>43956</v>
      </c>
      <c r="O62" s="57">
        <v>1363</v>
      </c>
      <c r="P62" s="76" t="str">
        <f>VLOOKUP(O62,[1]Listas!$A$2:$B$16,2,0)</f>
        <v>Fortalecimiento de la gestión local y de las acciones de vigilancia y control</v>
      </c>
      <c r="Q62" s="60" t="s">
        <v>48</v>
      </c>
      <c r="R62" s="61">
        <v>30800000</v>
      </c>
      <c r="S62" s="59">
        <v>43957</v>
      </c>
      <c r="T62" s="59">
        <v>44196</v>
      </c>
      <c r="U62" s="76" t="s">
        <v>49</v>
      </c>
      <c r="V62" s="62" t="s">
        <v>387</v>
      </c>
      <c r="W62" s="63" t="s">
        <v>380</v>
      </c>
      <c r="X62" s="60" t="s">
        <v>40</v>
      </c>
      <c r="Y62" s="60">
        <v>0</v>
      </c>
      <c r="Z62" s="64" t="str">
        <f t="shared" si="4"/>
        <v>NA</v>
      </c>
      <c r="AA62" s="44" t="s">
        <v>40</v>
      </c>
      <c r="AB62" s="44" t="s">
        <v>40</v>
      </c>
      <c r="AC62" s="44" t="s">
        <v>40</v>
      </c>
      <c r="AD62" s="45" t="s">
        <v>40</v>
      </c>
      <c r="AE62" s="44" t="s">
        <v>40</v>
      </c>
      <c r="AF62" s="68" t="s">
        <v>40</v>
      </c>
      <c r="AG62" s="44" t="s">
        <v>40</v>
      </c>
      <c r="AH62" s="44" t="s">
        <v>40</v>
      </c>
      <c r="AI62" s="59" t="str">
        <f t="shared" si="5"/>
        <v>NA</v>
      </c>
      <c r="AJ62" s="67" t="str">
        <f t="shared" si="5"/>
        <v>NA</v>
      </c>
      <c r="AK62" s="57" t="str">
        <f t="shared" si="5"/>
        <v>NA</v>
      </c>
    </row>
    <row r="63" spans="1:37" s="46" customFormat="1" ht="16" customHeight="1" x14ac:dyDescent="0.25">
      <c r="A63" s="42">
        <v>56</v>
      </c>
      <c r="B63" s="39" t="s">
        <v>42</v>
      </c>
      <c r="C63" s="40" t="str">
        <f t="shared" ca="1" si="0"/>
        <v>EN EJECUCION</v>
      </c>
      <c r="D63" s="41">
        <f t="shared" ca="1" si="1"/>
        <v>0.61825726141078841</v>
      </c>
      <c r="E63" s="57" t="s">
        <v>388</v>
      </c>
      <c r="F63" s="57" t="s">
        <v>389</v>
      </c>
      <c r="G63" s="58">
        <v>52451276</v>
      </c>
      <c r="H63" s="58" t="str">
        <f t="shared" si="7"/>
        <v>MONICA JOHANNA HERNANDEZ PERAZA</v>
      </c>
      <c r="I63" s="58">
        <f t="shared" si="7"/>
        <v>52451276</v>
      </c>
      <c r="J63" s="58"/>
      <c r="K63" s="57" t="s">
        <v>390</v>
      </c>
      <c r="L63" s="43" t="s">
        <v>391</v>
      </c>
      <c r="M63" s="76" t="s">
        <v>392</v>
      </c>
      <c r="N63" s="59">
        <v>43950</v>
      </c>
      <c r="O63" s="57">
        <v>1363</v>
      </c>
      <c r="P63" s="76" t="str">
        <f>VLOOKUP(O63,[1]Listas!$A$2:$B$16,2,0)</f>
        <v>Fortalecimiento de la gestión local y de las acciones de vigilancia y control</v>
      </c>
      <c r="Q63" s="60" t="s">
        <v>48</v>
      </c>
      <c r="R63" s="61">
        <v>68000000</v>
      </c>
      <c r="S63" s="59">
        <v>43955</v>
      </c>
      <c r="T63" s="59">
        <v>44196</v>
      </c>
      <c r="U63" s="76" t="s">
        <v>49</v>
      </c>
      <c r="V63" s="62" t="s">
        <v>393</v>
      </c>
      <c r="W63" s="63" t="s">
        <v>394</v>
      </c>
      <c r="X63" s="60" t="s">
        <v>40</v>
      </c>
      <c r="Y63" s="60">
        <v>0</v>
      </c>
      <c r="Z63" s="64" t="str">
        <f t="shared" si="4"/>
        <v>NA</v>
      </c>
      <c r="AA63" s="44" t="s">
        <v>40</v>
      </c>
      <c r="AB63" s="44" t="s">
        <v>40</v>
      </c>
      <c r="AC63" s="44" t="s">
        <v>40</v>
      </c>
      <c r="AD63" s="45" t="s">
        <v>40</v>
      </c>
      <c r="AE63" s="44" t="s">
        <v>40</v>
      </c>
      <c r="AF63" s="68" t="s">
        <v>40</v>
      </c>
      <c r="AG63" s="44" t="s">
        <v>40</v>
      </c>
      <c r="AH63" s="44" t="s">
        <v>40</v>
      </c>
      <c r="AI63" s="59" t="str">
        <f t="shared" si="5"/>
        <v>NA</v>
      </c>
      <c r="AJ63" s="67" t="str">
        <f t="shared" si="5"/>
        <v>NA</v>
      </c>
      <c r="AK63" s="57" t="str">
        <f t="shared" si="5"/>
        <v>NA</v>
      </c>
    </row>
    <row r="64" spans="1:37" s="46" customFormat="1" ht="16" customHeight="1" x14ac:dyDescent="0.25">
      <c r="A64" s="42">
        <v>57</v>
      </c>
      <c r="B64" s="39" t="s">
        <v>42</v>
      </c>
      <c r="C64" s="40" t="str">
        <f t="shared" ca="1" si="0"/>
        <v>EN EJECUCION</v>
      </c>
      <c r="D64" s="41">
        <f t="shared" ca="1" si="1"/>
        <v>0.61825726141078841</v>
      </c>
      <c r="E64" s="57" t="s">
        <v>395</v>
      </c>
      <c r="F64" s="57" t="s">
        <v>396</v>
      </c>
      <c r="G64" s="58">
        <v>1033731222</v>
      </c>
      <c r="H64" s="58" t="str">
        <f t="shared" si="7"/>
        <v>ERIKA ANDREA RISCANEVO VIRACACHA</v>
      </c>
      <c r="I64" s="58">
        <f t="shared" si="7"/>
        <v>1033731222</v>
      </c>
      <c r="J64" s="58"/>
      <c r="K64" s="57" t="s">
        <v>397</v>
      </c>
      <c r="L64" s="43" t="s">
        <v>398</v>
      </c>
      <c r="M64" s="76" t="s">
        <v>399</v>
      </c>
      <c r="N64" s="59">
        <v>43951</v>
      </c>
      <c r="O64" s="57">
        <v>1363</v>
      </c>
      <c r="P64" s="76" t="str">
        <f>VLOOKUP(O64,[1]Listas!$A$2:$B$16,2,0)</f>
        <v>Fortalecimiento de la gestión local y de las acciones de vigilancia y control</v>
      </c>
      <c r="Q64" s="60" t="s">
        <v>48</v>
      </c>
      <c r="R64" s="61">
        <v>60320000</v>
      </c>
      <c r="S64" s="59">
        <v>43955</v>
      </c>
      <c r="T64" s="59">
        <v>44196</v>
      </c>
      <c r="U64" s="76" t="s">
        <v>49</v>
      </c>
      <c r="V64" s="62" t="s">
        <v>400</v>
      </c>
      <c r="W64" s="63" t="s">
        <v>401</v>
      </c>
      <c r="X64" s="60" t="s">
        <v>40</v>
      </c>
      <c r="Y64" s="60">
        <v>0</v>
      </c>
      <c r="Z64" s="64" t="str">
        <f t="shared" si="4"/>
        <v>NA</v>
      </c>
      <c r="AA64" s="44" t="s">
        <v>40</v>
      </c>
      <c r="AB64" s="44" t="s">
        <v>40</v>
      </c>
      <c r="AC64" s="44" t="s">
        <v>40</v>
      </c>
      <c r="AD64" s="45" t="s">
        <v>40</v>
      </c>
      <c r="AE64" s="44" t="s">
        <v>40</v>
      </c>
      <c r="AF64" s="68" t="s">
        <v>40</v>
      </c>
      <c r="AG64" s="44" t="s">
        <v>40</v>
      </c>
      <c r="AH64" s="44" t="s">
        <v>40</v>
      </c>
      <c r="AI64" s="59" t="str">
        <f t="shared" si="5"/>
        <v>NA</v>
      </c>
      <c r="AJ64" s="67" t="str">
        <f t="shared" si="5"/>
        <v>NA</v>
      </c>
      <c r="AK64" s="57" t="str">
        <f t="shared" si="5"/>
        <v>NA</v>
      </c>
    </row>
    <row r="65" spans="1:37" s="46" customFormat="1" ht="16" customHeight="1" x14ac:dyDescent="0.25">
      <c r="A65" s="42">
        <v>58</v>
      </c>
      <c r="B65" s="39" t="s">
        <v>42</v>
      </c>
      <c r="C65" s="40" t="str">
        <f t="shared" ca="1" si="0"/>
        <v>TERMINADO</v>
      </c>
      <c r="D65" s="41">
        <f t="shared" ca="1" si="1"/>
        <v>1</v>
      </c>
      <c r="E65" s="73" t="s">
        <v>402</v>
      </c>
      <c r="F65" s="73" t="s">
        <v>403</v>
      </c>
      <c r="G65" s="58">
        <v>860070301</v>
      </c>
      <c r="H65" s="58" t="s">
        <v>404</v>
      </c>
      <c r="I65" s="58">
        <v>79367172</v>
      </c>
      <c r="J65" s="58"/>
      <c r="K65" s="73" t="s">
        <v>405</v>
      </c>
      <c r="L65" s="50" t="s">
        <v>406</v>
      </c>
      <c r="M65" s="76" t="s">
        <v>407</v>
      </c>
      <c r="N65" s="59">
        <v>43957</v>
      </c>
      <c r="O65" s="57">
        <v>1378</v>
      </c>
      <c r="P65" s="76" t="str">
        <f>VLOOKUP(O65,[1]Listas!$A$2:$B$16,2,0)</f>
        <v>Igualdad y autonomía para una Kennedy incluyente</v>
      </c>
      <c r="Q65" s="60" t="s">
        <v>48</v>
      </c>
      <c r="R65" s="61">
        <v>9777845662</v>
      </c>
      <c r="S65" s="59">
        <v>43966</v>
      </c>
      <c r="T65" s="59">
        <v>44089</v>
      </c>
      <c r="U65" s="76" t="s">
        <v>41</v>
      </c>
      <c r="V65" s="62" t="s">
        <v>408</v>
      </c>
      <c r="W65" s="63" t="s">
        <v>40</v>
      </c>
      <c r="X65" s="60" t="s">
        <v>40</v>
      </c>
      <c r="Y65" s="60">
        <v>0</v>
      </c>
      <c r="Z65" s="64" t="str">
        <f t="shared" si="4"/>
        <v>NA</v>
      </c>
      <c r="AA65" s="44" t="s">
        <v>40</v>
      </c>
      <c r="AB65" s="44" t="s">
        <v>40</v>
      </c>
      <c r="AC65" s="44" t="s">
        <v>40</v>
      </c>
      <c r="AD65" s="45" t="s">
        <v>40</v>
      </c>
      <c r="AE65" s="44" t="s">
        <v>40</v>
      </c>
      <c r="AF65" s="68" t="s">
        <v>40</v>
      </c>
      <c r="AG65" s="44" t="s">
        <v>40</v>
      </c>
      <c r="AH65" s="44" t="s">
        <v>40</v>
      </c>
      <c r="AI65" s="59" t="str">
        <f t="shared" si="5"/>
        <v>NA</v>
      </c>
      <c r="AJ65" s="67" t="str">
        <f t="shared" si="5"/>
        <v>NA</v>
      </c>
      <c r="AK65" s="57" t="str">
        <f t="shared" si="5"/>
        <v>NA</v>
      </c>
    </row>
    <row r="66" spans="1:37" s="46" customFormat="1" ht="16" customHeight="1" x14ac:dyDescent="0.25">
      <c r="A66" s="42">
        <v>59</v>
      </c>
      <c r="B66" s="39" t="s">
        <v>302</v>
      </c>
      <c r="C66" s="40" t="str">
        <f t="shared" ca="1" si="0"/>
        <v>TERMINADO</v>
      </c>
      <c r="D66" s="41">
        <f t="shared" ca="1" si="1"/>
        <v>1</v>
      </c>
      <c r="E66" s="73" t="s">
        <v>409</v>
      </c>
      <c r="F66" s="74" t="s">
        <v>410</v>
      </c>
      <c r="G66" s="75" t="s">
        <v>411</v>
      </c>
      <c r="H66" s="75" t="s">
        <v>412</v>
      </c>
      <c r="I66" s="75">
        <v>79838752</v>
      </c>
      <c r="J66" s="75"/>
      <c r="K66" s="73" t="s">
        <v>413</v>
      </c>
      <c r="L66" s="50" t="s">
        <v>414</v>
      </c>
      <c r="M66" s="107" t="s">
        <v>415</v>
      </c>
      <c r="N66" s="65">
        <v>43965</v>
      </c>
      <c r="O66" s="60">
        <v>1363</v>
      </c>
      <c r="P66" s="76" t="str">
        <f>VLOOKUP(O66,[1]Listas!$A$2:$B$16,2,0)</f>
        <v>Fortalecimiento de la gestión local y de las acciones de vigilancia y control</v>
      </c>
      <c r="Q66" s="60" t="s">
        <v>48</v>
      </c>
      <c r="R66" s="69">
        <v>12713000</v>
      </c>
      <c r="S66" s="65">
        <v>43966</v>
      </c>
      <c r="T66" s="59">
        <v>30</v>
      </c>
      <c r="U66" s="76" t="s">
        <v>41</v>
      </c>
      <c r="V66" s="62" t="s">
        <v>416</v>
      </c>
      <c r="W66" s="63" t="s">
        <v>40</v>
      </c>
      <c r="X66" s="60" t="s">
        <v>40</v>
      </c>
      <c r="Y66" s="60">
        <v>0</v>
      </c>
      <c r="Z66" s="64" t="str">
        <f t="shared" si="4"/>
        <v>NA</v>
      </c>
      <c r="AA66" s="44" t="s">
        <v>40</v>
      </c>
      <c r="AB66" s="44" t="s">
        <v>40</v>
      </c>
      <c r="AC66" s="44" t="s">
        <v>40</v>
      </c>
      <c r="AD66" s="45" t="s">
        <v>40</v>
      </c>
      <c r="AE66" s="44" t="s">
        <v>40</v>
      </c>
      <c r="AF66" s="68" t="s">
        <v>40</v>
      </c>
      <c r="AG66" s="44" t="s">
        <v>40</v>
      </c>
      <c r="AH66" s="44" t="s">
        <v>40</v>
      </c>
      <c r="AI66" s="59" t="str">
        <f t="shared" si="5"/>
        <v>NA</v>
      </c>
      <c r="AJ66" s="67" t="str">
        <f t="shared" si="5"/>
        <v>NA</v>
      </c>
      <c r="AK66" s="57" t="str">
        <f t="shared" si="5"/>
        <v>NA</v>
      </c>
    </row>
    <row r="67" spans="1:37" s="46" customFormat="1" ht="16" customHeight="1" x14ac:dyDescent="0.25">
      <c r="A67" s="42">
        <v>60</v>
      </c>
      <c r="B67" s="39" t="s">
        <v>302</v>
      </c>
      <c r="C67" s="40" t="str">
        <f t="shared" ca="1" si="0"/>
        <v>TERMINADO</v>
      </c>
      <c r="D67" s="41">
        <f t="shared" ca="1" si="1"/>
        <v>1</v>
      </c>
      <c r="E67" s="73" t="s">
        <v>417</v>
      </c>
      <c r="F67" s="74" t="s">
        <v>418</v>
      </c>
      <c r="G67" s="75" t="s">
        <v>419</v>
      </c>
      <c r="H67" s="75" t="s">
        <v>420</v>
      </c>
      <c r="I67" s="75">
        <v>1053816700</v>
      </c>
      <c r="J67" s="75"/>
      <c r="K67" s="73" t="s">
        <v>421</v>
      </c>
      <c r="L67" s="43" t="s">
        <v>422</v>
      </c>
      <c r="M67" s="107" t="s">
        <v>423</v>
      </c>
      <c r="N67" s="65">
        <v>43965</v>
      </c>
      <c r="O67" s="60">
        <v>1363</v>
      </c>
      <c r="P67" s="76" t="str">
        <f>VLOOKUP(O67,[1]Listas!$A$2:$B$16,2,0)</f>
        <v>Fortalecimiento de la gestión local y de las acciones de vigilancia y control</v>
      </c>
      <c r="Q67" s="60" t="s">
        <v>48</v>
      </c>
      <c r="R67" s="69">
        <v>3918000</v>
      </c>
      <c r="S67" s="65">
        <v>43969</v>
      </c>
      <c r="T67" s="59">
        <v>43999</v>
      </c>
      <c r="U67" s="76" t="s">
        <v>41</v>
      </c>
      <c r="V67" s="62" t="s">
        <v>424</v>
      </c>
      <c r="W67" s="63" t="s">
        <v>40</v>
      </c>
      <c r="X67" s="60" t="s">
        <v>40</v>
      </c>
      <c r="Y67" s="60">
        <v>0</v>
      </c>
      <c r="Z67" s="64" t="str">
        <f t="shared" si="4"/>
        <v>NA</v>
      </c>
      <c r="AA67" s="44" t="s">
        <v>40</v>
      </c>
      <c r="AB67" s="44" t="s">
        <v>40</v>
      </c>
      <c r="AC67" s="44" t="s">
        <v>40</v>
      </c>
      <c r="AD67" s="45" t="s">
        <v>40</v>
      </c>
      <c r="AE67" s="44" t="s">
        <v>40</v>
      </c>
      <c r="AF67" s="68" t="s">
        <v>40</v>
      </c>
      <c r="AG67" s="44" t="s">
        <v>40</v>
      </c>
      <c r="AH67" s="44" t="s">
        <v>40</v>
      </c>
      <c r="AI67" s="59" t="str">
        <f t="shared" si="5"/>
        <v>NA</v>
      </c>
      <c r="AJ67" s="67" t="str">
        <f t="shared" si="5"/>
        <v>NA</v>
      </c>
      <c r="AK67" s="57" t="str">
        <f t="shared" si="5"/>
        <v>NA</v>
      </c>
    </row>
    <row r="68" spans="1:37" s="46" customFormat="1" ht="16" customHeight="1" x14ac:dyDescent="0.25">
      <c r="A68" s="42">
        <v>61</v>
      </c>
      <c r="B68" s="39" t="s">
        <v>42</v>
      </c>
      <c r="C68" s="40" t="str">
        <f t="shared" ca="1" si="0"/>
        <v>TERMINADO</v>
      </c>
      <c r="D68" s="41">
        <f t="shared" ca="1" si="1"/>
        <v>1</v>
      </c>
      <c r="E68" s="57" t="s">
        <v>425</v>
      </c>
      <c r="F68" s="57" t="s">
        <v>426</v>
      </c>
      <c r="G68" s="58">
        <v>79919129</v>
      </c>
      <c r="H68" s="58" t="str">
        <f t="shared" ref="H68:I73" si="8">+F68</f>
        <v>ALEXANDER CANTOR CASTILLO</v>
      </c>
      <c r="I68" s="58">
        <f t="shared" si="8"/>
        <v>79919129</v>
      </c>
      <c r="J68" s="58"/>
      <c r="K68" s="57" t="s">
        <v>427</v>
      </c>
      <c r="L68" s="43" t="s">
        <v>428</v>
      </c>
      <c r="M68" s="76" t="s">
        <v>429</v>
      </c>
      <c r="N68" s="59">
        <v>43936</v>
      </c>
      <c r="O68" s="57">
        <v>1363</v>
      </c>
      <c r="P68" s="76" t="str">
        <f>VLOOKUP(O68,[1]Listas!$A$2:$B$16,2,0)</f>
        <v>Fortalecimiento de la gestión local y de las acciones de vigilancia y control</v>
      </c>
      <c r="Q68" s="60" t="s">
        <v>48</v>
      </c>
      <c r="R68" s="61">
        <v>22048000</v>
      </c>
      <c r="S68" s="59">
        <v>43972</v>
      </c>
      <c r="T68" s="59">
        <v>44092</v>
      </c>
      <c r="U68" s="76" t="s">
        <v>41</v>
      </c>
      <c r="V68" s="76" t="s">
        <v>430</v>
      </c>
      <c r="W68" s="63" t="s">
        <v>60</v>
      </c>
      <c r="X68" s="60" t="s">
        <v>40</v>
      </c>
      <c r="Y68" s="60">
        <v>0</v>
      </c>
      <c r="Z68" s="64" t="str">
        <f t="shared" si="4"/>
        <v>NA</v>
      </c>
      <c r="AA68" s="44" t="s">
        <v>40</v>
      </c>
      <c r="AB68" s="44" t="s">
        <v>40</v>
      </c>
      <c r="AC68" s="44" t="s">
        <v>40</v>
      </c>
      <c r="AD68" s="45" t="s">
        <v>40</v>
      </c>
      <c r="AE68" s="44" t="s">
        <v>40</v>
      </c>
      <c r="AF68" s="68" t="s">
        <v>40</v>
      </c>
      <c r="AG68" s="44" t="s">
        <v>40</v>
      </c>
      <c r="AH68" s="44" t="s">
        <v>40</v>
      </c>
      <c r="AI68" s="59" t="str">
        <f t="shared" si="5"/>
        <v>NA</v>
      </c>
      <c r="AJ68" s="67" t="str">
        <f t="shared" si="5"/>
        <v>NA</v>
      </c>
      <c r="AK68" s="57" t="str">
        <f t="shared" si="5"/>
        <v>NA</v>
      </c>
    </row>
    <row r="69" spans="1:37" s="46" customFormat="1" ht="16" customHeight="1" x14ac:dyDescent="0.25">
      <c r="A69" s="42">
        <v>62</v>
      </c>
      <c r="B69" s="39" t="s">
        <v>42</v>
      </c>
      <c r="C69" s="40" t="str">
        <f t="shared" ca="1" si="0"/>
        <v>TERMINADO</v>
      </c>
      <c r="D69" s="41">
        <f t="shared" ca="1" si="1"/>
        <v>1</v>
      </c>
      <c r="E69" s="57" t="s">
        <v>431</v>
      </c>
      <c r="F69" s="57" t="s">
        <v>432</v>
      </c>
      <c r="G69" s="58">
        <v>79509118</v>
      </c>
      <c r="H69" s="58" t="str">
        <f t="shared" si="8"/>
        <v>JOSE FILIBERTO ARDILA MORENO</v>
      </c>
      <c r="I69" s="58">
        <f t="shared" si="8"/>
        <v>79509118</v>
      </c>
      <c r="J69" s="58"/>
      <c r="K69" s="57" t="s">
        <v>433</v>
      </c>
      <c r="L69" s="43" t="s">
        <v>434</v>
      </c>
      <c r="M69" s="76" t="s">
        <v>435</v>
      </c>
      <c r="N69" s="59">
        <v>43966</v>
      </c>
      <c r="O69" s="57">
        <v>1363</v>
      </c>
      <c r="P69" s="76" t="str">
        <f>VLOOKUP(O69,[1]Listas!$A$2:$B$16,2,0)</f>
        <v>Fortalecimiento de la gestión local y de las acciones de vigilancia y control</v>
      </c>
      <c r="Q69" s="60" t="s">
        <v>48</v>
      </c>
      <c r="R69" s="61">
        <v>26280000</v>
      </c>
      <c r="S69" s="59">
        <v>43977</v>
      </c>
      <c r="T69" s="59">
        <v>44099</v>
      </c>
      <c r="U69" s="76" t="s">
        <v>41</v>
      </c>
      <c r="V69" s="62" t="s">
        <v>436</v>
      </c>
      <c r="W69" s="63" t="s">
        <v>60</v>
      </c>
      <c r="X69" s="60" t="s">
        <v>40</v>
      </c>
      <c r="Y69" s="60">
        <v>0</v>
      </c>
      <c r="Z69" s="64" t="str">
        <f t="shared" si="4"/>
        <v>NA</v>
      </c>
      <c r="AA69" s="44" t="s">
        <v>40</v>
      </c>
      <c r="AB69" s="44" t="s">
        <v>40</v>
      </c>
      <c r="AC69" s="44" t="s">
        <v>40</v>
      </c>
      <c r="AD69" s="45" t="s">
        <v>40</v>
      </c>
      <c r="AE69" s="44" t="s">
        <v>40</v>
      </c>
      <c r="AF69" s="68" t="s">
        <v>40</v>
      </c>
      <c r="AG69" s="44" t="s">
        <v>40</v>
      </c>
      <c r="AH69" s="44" t="s">
        <v>40</v>
      </c>
      <c r="AI69" s="59" t="str">
        <f t="shared" si="5"/>
        <v>NA</v>
      </c>
      <c r="AJ69" s="67" t="str">
        <f t="shared" si="5"/>
        <v>NA</v>
      </c>
      <c r="AK69" s="57" t="str">
        <f t="shared" si="5"/>
        <v>NA</v>
      </c>
    </row>
    <row r="70" spans="1:37" s="46" customFormat="1" ht="16" customHeight="1" x14ac:dyDescent="0.25">
      <c r="A70" s="42">
        <v>63</v>
      </c>
      <c r="B70" s="39" t="s">
        <v>42</v>
      </c>
      <c r="C70" s="40" t="str">
        <f t="shared" ca="1" si="0"/>
        <v>EN EJECUCION</v>
      </c>
      <c r="D70" s="41">
        <f t="shared" ca="1" si="1"/>
        <v>0.62264150943396224</v>
      </c>
      <c r="E70" s="57" t="s">
        <v>437</v>
      </c>
      <c r="F70" s="57" t="s">
        <v>438</v>
      </c>
      <c r="G70" s="58">
        <v>1026281012</v>
      </c>
      <c r="H70" s="58" t="str">
        <f t="shared" si="8"/>
        <v>PAULA CAMILA CAMARGO VARGAS</v>
      </c>
      <c r="I70" s="58">
        <f t="shared" si="8"/>
        <v>1026281012</v>
      </c>
      <c r="J70" s="58"/>
      <c r="K70" s="57" t="s">
        <v>439</v>
      </c>
      <c r="L70" s="43" t="s">
        <v>440</v>
      </c>
      <c r="M70" s="76" t="s">
        <v>441</v>
      </c>
      <c r="N70" s="59">
        <v>43969</v>
      </c>
      <c r="O70" s="57">
        <v>1363</v>
      </c>
      <c r="P70" s="76" t="str">
        <f>VLOOKUP(O70,[1]Listas!$A$2:$B$16,2,0)</f>
        <v>Fortalecimiento de la gestión local y de las acciones de vigilancia y control</v>
      </c>
      <c r="Q70" s="60" t="s">
        <v>48</v>
      </c>
      <c r="R70" s="61">
        <v>46018000</v>
      </c>
      <c r="S70" s="59">
        <v>43972</v>
      </c>
      <c r="T70" s="59">
        <v>44184</v>
      </c>
      <c r="U70" s="76" t="s">
        <v>41</v>
      </c>
      <c r="V70" s="62" t="s">
        <v>442</v>
      </c>
      <c r="W70" s="63" t="s">
        <v>394</v>
      </c>
      <c r="X70" s="60" t="s">
        <v>40</v>
      </c>
      <c r="Y70" s="60">
        <v>0</v>
      </c>
      <c r="Z70" s="64" t="str">
        <f t="shared" si="4"/>
        <v>NA</v>
      </c>
      <c r="AA70" s="44" t="s">
        <v>40</v>
      </c>
      <c r="AB70" s="44" t="s">
        <v>40</v>
      </c>
      <c r="AC70" s="44" t="s">
        <v>40</v>
      </c>
      <c r="AD70" s="45" t="s">
        <v>40</v>
      </c>
      <c r="AE70" s="44" t="s">
        <v>40</v>
      </c>
      <c r="AF70" s="68" t="s">
        <v>40</v>
      </c>
      <c r="AG70" s="44" t="s">
        <v>40</v>
      </c>
      <c r="AH70" s="44" t="s">
        <v>40</v>
      </c>
      <c r="AI70" s="59" t="str">
        <f t="shared" si="5"/>
        <v>NA</v>
      </c>
      <c r="AJ70" s="67" t="str">
        <f t="shared" si="5"/>
        <v>NA</v>
      </c>
      <c r="AK70" s="57" t="str">
        <f t="shared" si="5"/>
        <v>NA</v>
      </c>
    </row>
    <row r="71" spans="1:37" s="46" customFormat="1" ht="16" customHeight="1" x14ac:dyDescent="0.25">
      <c r="A71" s="42">
        <v>64</v>
      </c>
      <c r="B71" s="39" t="s">
        <v>42</v>
      </c>
      <c r="C71" s="40" t="str">
        <f t="shared" ca="1" si="0"/>
        <v>TERMINADO</v>
      </c>
      <c r="D71" s="41">
        <f t="shared" ca="1" si="1"/>
        <v>1</v>
      </c>
      <c r="E71" s="57" t="s">
        <v>443</v>
      </c>
      <c r="F71" s="57" t="s">
        <v>444</v>
      </c>
      <c r="G71" s="58">
        <v>52218682</v>
      </c>
      <c r="H71" s="58" t="str">
        <f t="shared" si="8"/>
        <v>DIANA JINETH  AVILA RUIZ</v>
      </c>
      <c r="I71" s="58">
        <f t="shared" si="8"/>
        <v>52218682</v>
      </c>
      <c r="J71" s="58"/>
      <c r="K71" s="57" t="s">
        <v>445</v>
      </c>
      <c r="L71" s="43" t="s">
        <v>446</v>
      </c>
      <c r="M71" s="76" t="s">
        <v>447</v>
      </c>
      <c r="N71" s="59">
        <v>43970</v>
      </c>
      <c r="O71" s="57">
        <v>1367</v>
      </c>
      <c r="P71" s="76" t="str">
        <f>VLOOKUP(O71,[1]Listas!$A$2:$B$16,2,0)</f>
        <v>Recuperación de la malla vial local</v>
      </c>
      <c r="Q71" s="60" t="s">
        <v>48</v>
      </c>
      <c r="R71" s="61">
        <v>9987744</v>
      </c>
      <c r="S71" s="59">
        <v>43971</v>
      </c>
      <c r="T71" s="59">
        <v>44092</v>
      </c>
      <c r="U71" s="76" t="s">
        <v>41</v>
      </c>
      <c r="V71" s="62" t="s">
        <v>448</v>
      </c>
      <c r="W71" s="63" t="s">
        <v>449</v>
      </c>
      <c r="X71" s="60" t="s">
        <v>40</v>
      </c>
      <c r="Y71" s="60">
        <v>0</v>
      </c>
      <c r="Z71" s="64" t="str">
        <f t="shared" si="4"/>
        <v>NA</v>
      </c>
      <c r="AA71" s="44" t="s">
        <v>40</v>
      </c>
      <c r="AB71" s="44" t="s">
        <v>40</v>
      </c>
      <c r="AC71" s="44" t="s">
        <v>40</v>
      </c>
      <c r="AD71" s="45" t="s">
        <v>40</v>
      </c>
      <c r="AE71" s="44" t="s">
        <v>40</v>
      </c>
      <c r="AF71" s="68" t="s">
        <v>40</v>
      </c>
      <c r="AG71" s="44" t="s">
        <v>40</v>
      </c>
      <c r="AH71" s="44" t="s">
        <v>40</v>
      </c>
      <c r="AI71" s="59" t="str">
        <f t="shared" si="5"/>
        <v>NA</v>
      </c>
      <c r="AJ71" s="67" t="str">
        <f t="shared" si="5"/>
        <v>NA</v>
      </c>
      <c r="AK71" s="57" t="str">
        <f t="shared" si="5"/>
        <v>NA</v>
      </c>
    </row>
    <row r="72" spans="1:37" s="46" customFormat="1" ht="16" customHeight="1" x14ac:dyDescent="0.25">
      <c r="A72" s="42">
        <v>65</v>
      </c>
      <c r="B72" s="39" t="s">
        <v>42</v>
      </c>
      <c r="C72" s="40" t="str">
        <f t="shared" ref="C72:C135" ca="1" si="9">IF(Q72="NA","NO ADJUDICADO",(IF(Q72="NO","PDTE EJECUCION",IF(Y72&gt;$C$6,"SUSPENDIDO",IF(T72&gt;=$C$6,"EN EJECUCION","TERMINADO")))))</f>
        <v>EN EJECUCION</v>
      </c>
      <c r="D72" s="41">
        <f t="shared" ref="D72:D135" ca="1" si="10">IF(C72="NO ADJUDICADO","0%",IF(C72="PDTE EJECUCION","0%",IF(TODAY()&gt;=T72,100%,IF(_xlfn.DAYS(S72,T72),_xlfn.DAYS(S72,TODAY())/_xlfn.DAYS(S72,T72)))))</f>
        <v>0.72677595628415304</v>
      </c>
      <c r="E72" s="57" t="s">
        <v>450</v>
      </c>
      <c r="F72" s="57" t="s">
        <v>451</v>
      </c>
      <c r="G72" s="58">
        <v>1023880680</v>
      </c>
      <c r="H72" s="58" t="str">
        <f t="shared" si="8"/>
        <v>ANDERSON JAVIER QUINTERO GAITAN</v>
      </c>
      <c r="I72" s="58">
        <f t="shared" si="8"/>
        <v>1023880680</v>
      </c>
      <c r="J72" s="58"/>
      <c r="K72" s="57" t="s">
        <v>452</v>
      </c>
      <c r="L72" s="43" t="s">
        <v>453</v>
      </c>
      <c r="M72" s="76" t="s">
        <v>454</v>
      </c>
      <c r="N72" s="59">
        <v>43970</v>
      </c>
      <c r="O72" s="57">
        <v>1381</v>
      </c>
      <c r="P72" s="76" t="str">
        <f>VLOOKUP(O72,[1]Listas!$A$2:$B$16,2,0)</f>
        <v>Kennedy mejor para las víctimas, la paz y la reconciliación</v>
      </c>
      <c r="Q72" s="60" t="s">
        <v>48</v>
      </c>
      <c r="R72" s="61">
        <v>22048000</v>
      </c>
      <c r="S72" s="59">
        <v>43971</v>
      </c>
      <c r="T72" s="59">
        <v>44154</v>
      </c>
      <c r="U72" s="76" t="s">
        <v>41</v>
      </c>
      <c r="V72" s="62" t="s">
        <v>455</v>
      </c>
      <c r="W72" s="63" t="s">
        <v>51</v>
      </c>
      <c r="X72" s="60" t="s">
        <v>40</v>
      </c>
      <c r="Y72" s="60">
        <v>0</v>
      </c>
      <c r="Z72" s="64" t="str">
        <f t="shared" si="4"/>
        <v>NA</v>
      </c>
      <c r="AA72" s="44" t="s">
        <v>40</v>
      </c>
      <c r="AB72" s="57" t="s">
        <v>456</v>
      </c>
      <c r="AC72" s="44" t="s">
        <v>451</v>
      </c>
      <c r="AD72" s="45">
        <v>44063</v>
      </c>
      <c r="AE72" s="45">
        <v>44094</v>
      </c>
      <c r="AF72" s="68">
        <v>2</v>
      </c>
      <c r="AG72" s="44" t="s">
        <v>68</v>
      </c>
      <c r="AH72" s="44">
        <v>11024000</v>
      </c>
      <c r="AI72" s="59">
        <f t="shared" si="5"/>
        <v>44094</v>
      </c>
      <c r="AJ72" s="67">
        <f t="shared" si="5"/>
        <v>2</v>
      </c>
      <c r="AK72" s="57" t="str">
        <f t="shared" si="5"/>
        <v>MESES</v>
      </c>
    </row>
    <row r="73" spans="1:37" s="46" customFormat="1" ht="16" customHeight="1" x14ac:dyDescent="0.25">
      <c r="A73" s="42">
        <v>66</v>
      </c>
      <c r="B73" s="39" t="s">
        <v>42</v>
      </c>
      <c r="C73" s="40" t="str">
        <f t="shared" ca="1" si="9"/>
        <v>EN EJECUCION</v>
      </c>
      <c r="D73" s="41">
        <f t="shared" ca="1" si="10"/>
        <v>0.58139534883720934</v>
      </c>
      <c r="E73" s="57" t="s">
        <v>457</v>
      </c>
      <c r="F73" s="57" t="s">
        <v>458</v>
      </c>
      <c r="G73" s="58">
        <v>52535501</v>
      </c>
      <c r="H73" s="58" t="str">
        <f t="shared" si="8"/>
        <v>MARÍA DEL PILAR MUJICA SANDOVAL</v>
      </c>
      <c r="I73" s="58">
        <f t="shared" si="8"/>
        <v>52535501</v>
      </c>
      <c r="J73" s="58"/>
      <c r="K73" s="57" t="s">
        <v>459</v>
      </c>
      <c r="L73" s="43" t="s">
        <v>460</v>
      </c>
      <c r="M73" s="76" t="s">
        <v>461</v>
      </c>
      <c r="N73" s="59">
        <v>43970</v>
      </c>
      <c r="O73" s="57">
        <v>1363</v>
      </c>
      <c r="P73" s="76" t="str">
        <f>VLOOKUP(O73,[1]Listas!$A$2:$B$16,2,0)</f>
        <v>Fortalecimiento de la gestión local y de las acciones de vigilancia y control</v>
      </c>
      <c r="Q73" s="60" t="s">
        <v>48</v>
      </c>
      <c r="R73" s="61">
        <v>59500000</v>
      </c>
      <c r="S73" s="59">
        <v>43979</v>
      </c>
      <c r="T73" s="59">
        <v>44194</v>
      </c>
      <c r="U73" s="76" t="s">
        <v>41</v>
      </c>
      <c r="V73" s="62" t="s">
        <v>462</v>
      </c>
      <c r="W73" s="63" t="s">
        <v>51</v>
      </c>
      <c r="X73" s="60" t="s">
        <v>40</v>
      </c>
      <c r="Y73" s="60">
        <v>0</v>
      </c>
      <c r="Z73" s="64" t="str">
        <f t="shared" si="4"/>
        <v>NA</v>
      </c>
      <c r="AA73" s="44" t="s">
        <v>40</v>
      </c>
      <c r="AB73" s="44" t="s">
        <v>40</v>
      </c>
      <c r="AC73" s="44" t="s">
        <v>40</v>
      </c>
      <c r="AD73" s="45" t="s">
        <v>40</v>
      </c>
      <c r="AE73" s="44" t="s">
        <v>40</v>
      </c>
      <c r="AF73" s="68" t="s">
        <v>40</v>
      </c>
      <c r="AG73" s="44" t="s">
        <v>40</v>
      </c>
      <c r="AH73" s="44" t="s">
        <v>40</v>
      </c>
      <c r="AI73" s="59" t="str">
        <f t="shared" si="5"/>
        <v>NA</v>
      </c>
      <c r="AJ73" s="67" t="str">
        <f t="shared" si="5"/>
        <v>NA</v>
      </c>
      <c r="AK73" s="57" t="str">
        <f t="shared" si="5"/>
        <v>NA</v>
      </c>
    </row>
    <row r="74" spans="1:37" s="46" customFormat="1" ht="16" customHeight="1" x14ac:dyDescent="0.25">
      <c r="A74" s="42">
        <v>67</v>
      </c>
      <c r="B74" s="39" t="s">
        <v>42</v>
      </c>
      <c r="C74" s="40" t="str">
        <f t="shared" si="9"/>
        <v>NO ADJUDICADO</v>
      </c>
      <c r="D74" s="41" t="str">
        <f t="shared" ca="1" si="10"/>
        <v>0%</v>
      </c>
      <c r="E74" s="73" t="s">
        <v>463</v>
      </c>
      <c r="F74" s="73" t="s">
        <v>464</v>
      </c>
      <c r="G74" s="58" t="s">
        <v>40</v>
      </c>
      <c r="H74" s="75" t="s">
        <v>40</v>
      </c>
      <c r="I74" s="75" t="s">
        <v>40</v>
      </c>
      <c r="J74" s="58"/>
      <c r="K74" s="73" t="s">
        <v>465</v>
      </c>
      <c r="L74" s="77" t="s">
        <v>40</v>
      </c>
      <c r="M74" s="78" t="s">
        <v>40</v>
      </c>
      <c r="N74" s="60" t="s">
        <v>40</v>
      </c>
      <c r="O74" s="60" t="s">
        <v>40</v>
      </c>
      <c r="P74" s="78" t="s">
        <v>40</v>
      </c>
      <c r="Q74" s="60" t="s">
        <v>40</v>
      </c>
      <c r="R74" s="60" t="s">
        <v>40</v>
      </c>
      <c r="S74" s="60" t="s">
        <v>40</v>
      </c>
      <c r="T74" s="60" t="s">
        <v>40</v>
      </c>
      <c r="U74" s="78" t="s">
        <v>40</v>
      </c>
      <c r="V74" s="113"/>
      <c r="W74" s="63" t="s">
        <v>40</v>
      </c>
      <c r="X74" s="60" t="s">
        <v>40</v>
      </c>
      <c r="Y74" s="60" t="s">
        <v>40</v>
      </c>
      <c r="Z74" s="60" t="s">
        <v>40</v>
      </c>
      <c r="AA74" s="60" t="s">
        <v>40</v>
      </c>
      <c r="AB74" s="60" t="s">
        <v>40</v>
      </c>
      <c r="AC74" s="60" t="s">
        <v>40</v>
      </c>
      <c r="AD74" s="65" t="s">
        <v>40</v>
      </c>
      <c r="AE74" s="60" t="s">
        <v>40</v>
      </c>
      <c r="AF74" s="60" t="s">
        <v>40</v>
      </c>
      <c r="AG74" s="60" t="s">
        <v>40</v>
      </c>
      <c r="AH74" s="60" t="s">
        <v>40</v>
      </c>
      <c r="AI74" s="60" t="s">
        <v>40</v>
      </c>
      <c r="AJ74" s="79" t="s">
        <v>40</v>
      </c>
      <c r="AK74" s="60" t="s">
        <v>40</v>
      </c>
    </row>
    <row r="75" spans="1:37" s="46" customFormat="1" ht="16" customHeight="1" x14ac:dyDescent="0.25">
      <c r="A75" s="42">
        <v>68</v>
      </c>
      <c r="B75" s="39" t="s">
        <v>42</v>
      </c>
      <c r="C75" s="40" t="str">
        <f t="shared" ca="1" si="9"/>
        <v>EN EJECUCION</v>
      </c>
      <c r="D75" s="41">
        <f t="shared" ca="1" si="10"/>
        <v>0.58685446009389675</v>
      </c>
      <c r="E75" s="57" t="s">
        <v>466</v>
      </c>
      <c r="F75" s="57" t="s">
        <v>467</v>
      </c>
      <c r="G75" s="58">
        <v>1032423911</v>
      </c>
      <c r="H75" s="58" t="str">
        <f t="shared" ref="H75:I80" si="11">+F75</f>
        <v>EDGAR DAVID ARCINIEGAS SANTAMARÍA</v>
      </c>
      <c r="I75" s="58">
        <f t="shared" si="11"/>
        <v>1032423911</v>
      </c>
      <c r="J75" s="58"/>
      <c r="K75" s="57" t="s">
        <v>468</v>
      </c>
      <c r="L75" s="43" t="s">
        <v>469</v>
      </c>
      <c r="M75" s="76" t="s">
        <v>470</v>
      </c>
      <c r="N75" s="59">
        <v>43978</v>
      </c>
      <c r="O75" s="57">
        <v>1363</v>
      </c>
      <c r="P75" s="76" t="str">
        <f>VLOOKUP(O75,[1]Listas!$A$2:$B$16,2,0)</f>
        <v>Fortalecimiento de la gestión local y de las acciones de vigilancia y control</v>
      </c>
      <c r="Q75" s="60" t="s">
        <v>48</v>
      </c>
      <c r="R75" s="61">
        <v>59500000</v>
      </c>
      <c r="S75" s="59">
        <v>43979</v>
      </c>
      <c r="T75" s="59">
        <v>44192</v>
      </c>
      <c r="U75" s="76" t="s">
        <v>41</v>
      </c>
      <c r="V75" s="62" t="s">
        <v>471</v>
      </c>
      <c r="W75" s="63" t="s">
        <v>380</v>
      </c>
      <c r="X75" s="60" t="s">
        <v>40</v>
      </c>
      <c r="Y75" s="60">
        <v>0</v>
      </c>
      <c r="Z75" s="64" t="str">
        <f t="shared" ref="Z75:Z92" si="12">IF(Y75&lt;1,"NA",Y75-X75)</f>
        <v>NA</v>
      </c>
      <c r="AA75" s="44" t="s">
        <v>40</v>
      </c>
      <c r="AB75" s="44" t="s">
        <v>40</v>
      </c>
      <c r="AC75" s="44" t="s">
        <v>40</v>
      </c>
      <c r="AD75" s="45" t="s">
        <v>40</v>
      </c>
      <c r="AE75" s="44" t="s">
        <v>40</v>
      </c>
      <c r="AF75" s="68" t="s">
        <v>40</v>
      </c>
      <c r="AG75" s="44" t="s">
        <v>40</v>
      </c>
      <c r="AH75" s="44" t="s">
        <v>40</v>
      </c>
      <c r="AI75" s="59" t="str">
        <f t="shared" ref="AI75:AK92" si="13">+AE75</f>
        <v>NA</v>
      </c>
      <c r="AJ75" s="67" t="str">
        <f t="shared" si="13"/>
        <v>NA</v>
      </c>
      <c r="AK75" s="57" t="str">
        <f t="shared" si="13"/>
        <v>NA</v>
      </c>
    </row>
    <row r="76" spans="1:37" s="46" customFormat="1" ht="16" customHeight="1" x14ac:dyDescent="0.25">
      <c r="A76" s="42">
        <v>69</v>
      </c>
      <c r="B76" s="39" t="s">
        <v>42</v>
      </c>
      <c r="C76" s="40" t="str">
        <f t="shared" ca="1" si="9"/>
        <v>EN EJECUCION</v>
      </c>
      <c r="D76" s="41">
        <f t="shared" ca="1" si="10"/>
        <v>0.58139534883720934</v>
      </c>
      <c r="E76" s="57" t="s">
        <v>472</v>
      </c>
      <c r="F76" s="57" t="s">
        <v>473</v>
      </c>
      <c r="G76" s="58">
        <v>1022360143</v>
      </c>
      <c r="H76" s="58" t="str">
        <f t="shared" si="11"/>
        <v>MARIA NATHALYA DELGADO MUÑOZ</v>
      </c>
      <c r="I76" s="58">
        <f t="shared" si="11"/>
        <v>1022360143</v>
      </c>
      <c r="J76" s="58"/>
      <c r="K76" s="57" t="s">
        <v>474</v>
      </c>
      <c r="L76" s="43" t="s">
        <v>475</v>
      </c>
      <c r="M76" s="76" t="s">
        <v>476</v>
      </c>
      <c r="N76" s="59">
        <v>43973</v>
      </c>
      <c r="O76" s="57">
        <v>1363</v>
      </c>
      <c r="P76" s="76" t="str">
        <f>VLOOKUP(O76,[1]Listas!$A$2:$B$16,2,0)</f>
        <v>Fortalecimiento de la gestión local y de las acciones de vigilancia y control</v>
      </c>
      <c r="Q76" s="60" t="s">
        <v>48</v>
      </c>
      <c r="R76" s="61">
        <v>46018000</v>
      </c>
      <c r="S76" s="59">
        <v>43979</v>
      </c>
      <c r="T76" s="59">
        <v>44194</v>
      </c>
      <c r="U76" s="76" t="s">
        <v>41</v>
      </c>
      <c r="V76" s="62" t="s">
        <v>477</v>
      </c>
      <c r="W76" s="63" t="s">
        <v>51</v>
      </c>
      <c r="X76" s="60" t="s">
        <v>40</v>
      </c>
      <c r="Y76" s="60">
        <v>0</v>
      </c>
      <c r="Z76" s="64" t="str">
        <f t="shared" si="12"/>
        <v>NA</v>
      </c>
      <c r="AA76" s="44" t="s">
        <v>40</v>
      </c>
      <c r="AB76" s="44" t="s">
        <v>40</v>
      </c>
      <c r="AC76" s="44" t="s">
        <v>40</v>
      </c>
      <c r="AD76" s="45" t="s">
        <v>40</v>
      </c>
      <c r="AE76" s="44" t="s">
        <v>40</v>
      </c>
      <c r="AF76" s="68" t="s">
        <v>40</v>
      </c>
      <c r="AG76" s="44" t="s">
        <v>40</v>
      </c>
      <c r="AH76" s="44" t="s">
        <v>40</v>
      </c>
      <c r="AI76" s="59" t="str">
        <f t="shared" si="13"/>
        <v>NA</v>
      </c>
      <c r="AJ76" s="67" t="str">
        <f t="shared" si="13"/>
        <v>NA</v>
      </c>
      <c r="AK76" s="57" t="str">
        <f t="shared" si="13"/>
        <v>NA</v>
      </c>
    </row>
    <row r="77" spans="1:37" s="46" customFormat="1" ht="16" customHeight="1" x14ac:dyDescent="0.25">
      <c r="A77" s="42">
        <v>70</v>
      </c>
      <c r="B77" s="39" t="s">
        <v>42</v>
      </c>
      <c r="C77" s="40" t="str">
        <f t="shared" ca="1" si="9"/>
        <v>EN EJECUCION</v>
      </c>
      <c r="D77" s="41">
        <f t="shared" ca="1" si="10"/>
        <v>0.58139534883720934</v>
      </c>
      <c r="E77" s="57" t="s">
        <v>478</v>
      </c>
      <c r="F77" s="57" t="s">
        <v>479</v>
      </c>
      <c r="G77" s="58">
        <v>1129566521</v>
      </c>
      <c r="H77" s="58" t="str">
        <f t="shared" si="11"/>
        <v>KARLA MACHADO PEREZ</v>
      </c>
      <c r="I77" s="58">
        <f t="shared" si="11"/>
        <v>1129566521</v>
      </c>
      <c r="J77" s="58"/>
      <c r="K77" s="57" t="s">
        <v>480</v>
      </c>
      <c r="L77" s="43" t="s">
        <v>481</v>
      </c>
      <c r="M77" s="76" t="s">
        <v>482</v>
      </c>
      <c r="N77" s="59">
        <v>43973</v>
      </c>
      <c r="O77" s="57">
        <v>1363</v>
      </c>
      <c r="P77" s="76" t="str">
        <f>VLOOKUP(O77,[1]Listas!$A$2:$B$16,2,0)</f>
        <v>Fortalecimiento de la gestión local y de las acciones de vigilancia y control</v>
      </c>
      <c r="Q77" s="60" t="s">
        <v>48</v>
      </c>
      <c r="R77" s="61">
        <v>46018000</v>
      </c>
      <c r="S77" s="59">
        <v>43979</v>
      </c>
      <c r="T77" s="59">
        <v>44194</v>
      </c>
      <c r="U77" s="76" t="s">
        <v>41</v>
      </c>
      <c r="V77" s="62" t="s">
        <v>483</v>
      </c>
      <c r="W77" s="63" t="s">
        <v>51</v>
      </c>
      <c r="X77" s="60" t="s">
        <v>40</v>
      </c>
      <c r="Y77" s="60">
        <v>0</v>
      </c>
      <c r="Z77" s="64" t="str">
        <f t="shared" si="12"/>
        <v>NA</v>
      </c>
      <c r="AA77" s="44" t="s">
        <v>40</v>
      </c>
      <c r="AB77" s="44" t="s">
        <v>40</v>
      </c>
      <c r="AC77" s="44" t="s">
        <v>40</v>
      </c>
      <c r="AD77" s="45" t="s">
        <v>40</v>
      </c>
      <c r="AE77" s="44" t="s">
        <v>40</v>
      </c>
      <c r="AF77" s="68" t="s">
        <v>40</v>
      </c>
      <c r="AG77" s="44" t="s">
        <v>40</v>
      </c>
      <c r="AH77" s="44" t="s">
        <v>40</v>
      </c>
      <c r="AI77" s="59" t="str">
        <f t="shared" si="13"/>
        <v>NA</v>
      </c>
      <c r="AJ77" s="67" t="str">
        <f t="shared" si="13"/>
        <v>NA</v>
      </c>
      <c r="AK77" s="57" t="str">
        <f t="shared" si="13"/>
        <v>NA</v>
      </c>
    </row>
    <row r="78" spans="1:37" s="46" customFormat="1" ht="16" customHeight="1" x14ac:dyDescent="0.25">
      <c r="A78" s="42">
        <v>71</v>
      </c>
      <c r="B78" s="39" t="s">
        <v>42</v>
      </c>
      <c r="C78" s="40" t="str">
        <f t="shared" ca="1" si="9"/>
        <v>EN EJECUCION</v>
      </c>
      <c r="D78" s="41">
        <f t="shared" ca="1" si="10"/>
        <v>0.59154929577464788</v>
      </c>
      <c r="E78" s="57" t="s">
        <v>484</v>
      </c>
      <c r="F78" s="57" t="s">
        <v>485</v>
      </c>
      <c r="G78" s="58">
        <v>1015420263</v>
      </c>
      <c r="H78" s="58" t="str">
        <f t="shared" si="11"/>
        <v>CAMILA ANDREA DALEMAN VARGAS</v>
      </c>
      <c r="I78" s="58">
        <f t="shared" si="11"/>
        <v>1015420263</v>
      </c>
      <c r="J78" s="58"/>
      <c r="K78" s="57" t="s">
        <v>486</v>
      </c>
      <c r="L78" s="43" t="s">
        <v>487</v>
      </c>
      <c r="M78" s="76" t="s">
        <v>488</v>
      </c>
      <c r="N78" s="59">
        <v>43973</v>
      </c>
      <c r="O78" s="57">
        <v>1363</v>
      </c>
      <c r="P78" s="76" t="str">
        <f>VLOOKUP(O78,[1]Listas!$A$2:$B$16,2,0)</f>
        <v>Fortalecimiento de la gestión local y de las acciones de vigilancia y control</v>
      </c>
      <c r="Q78" s="60" t="s">
        <v>48</v>
      </c>
      <c r="R78" s="61">
        <v>29400000</v>
      </c>
      <c r="S78" s="59">
        <v>43978</v>
      </c>
      <c r="T78" s="59">
        <v>44191</v>
      </c>
      <c r="U78" s="76" t="s">
        <v>41</v>
      </c>
      <c r="V78" s="62" t="s">
        <v>489</v>
      </c>
      <c r="W78" s="63" t="s">
        <v>51</v>
      </c>
      <c r="X78" s="60" t="s">
        <v>40</v>
      </c>
      <c r="Y78" s="60">
        <v>0</v>
      </c>
      <c r="Z78" s="64" t="str">
        <f t="shared" si="12"/>
        <v>NA</v>
      </c>
      <c r="AA78" s="44" t="s">
        <v>40</v>
      </c>
      <c r="AB78" s="44" t="s">
        <v>40</v>
      </c>
      <c r="AC78" s="44" t="s">
        <v>40</v>
      </c>
      <c r="AD78" s="45" t="s">
        <v>40</v>
      </c>
      <c r="AE78" s="44" t="s">
        <v>40</v>
      </c>
      <c r="AF78" s="68" t="s">
        <v>40</v>
      </c>
      <c r="AG78" s="44" t="s">
        <v>40</v>
      </c>
      <c r="AH78" s="44" t="s">
        <v>40</v>
      </c>
      <c r="AI78" s="59" t="str">
        <f t="shared" si="13"/>
        <v>NA</v>
      </c>
      <c r="AJ78" s="67" t="str">
        <f t="shared" si="13"/>
        <v>NA</v>
      </c>
      <c r="AK78" s="57" t="str">
        <f t="shared" si="13"/>
        <v>NA</v>
      </c>
    </row>
    <row r="79" spans="1:37" s="46" customFormat="1" ht="16" customHeight="1" x14ac:dyDescent="0.25">
      <c r="A79" s="42">
        <v>72</v>
      </c>
      <c r="B79" s="39" t="s">
        <v>42</v>
      </c>
      <c r="C79" s="40" t="str">
        <f t="shared" ca="1" si="9"/>
        <v>EN EJECUCION</v>
      </c>
      <c r="D79" s="41">
        <f t="shared" ca="1" si="10"/>
        <v>0.58685446009389675</v>
      </c>
      <c r="E79" s="57" t="s">
        <v>490</v>
      </c>
      <c r="F79" s="57" t="s">
        <v>491</v>
      </c>
      <c r="G79" s="58">
        <v>80223000</v>
      </c>
      <c r="H79" s="58" t="str">
        <f t="shared" si="11"/>
        <v>JAMES DUARTE SILVA</v>
      </c>
      <c r="I79" s="58">
        <f t="shared" si="11"/>
        <v>80223000</v>
      </c>
      <c r="J79" s="58"/>
      <c r="K79" s="57" t="s">
        <v>492</v>
      </c>
      <c r="L79" s="43" t="s">
        <v>493</v>
      </c>
      <c r="M79" s="76" t="s">
        <v>494</v>
      </c>
      <c r="N79" s="59">
        <v>43977</v>
      </c>
      <c r="O79" s="57">
        <v>1363</v>
      </c>
      <c r="P79" s="76" t="str">
        <f>VLOOKUP(O79,[1]Listas!$A$2:$B$16,2,0)</f>
        <v>Fortalecimiento de la gestión local y de las acciones de vigilancia y control</v>
      </c>
      <c r="Q79" s="60" t="s">
        <v>48</v>
      </c>
      <c r="R79" s="61">
        <v>26974885</v>
      </c>
      <c r="S79" s="59">
        <v>43979</v>
      </c>
      <c r="T79" s="59">
        <v>44192</v>
      </c>
      <c r="U79" s="76" t="s">
        <v>41</v>
      </c>
      <c r="V79" s="62" t="s">
        <v>495</v>
      </c>
      <c r="W79" s="63" t="s">
        <v>324</v>
      </c>
      <c r="X79" s="60" t="s">
        <v>40</v>
      </c>
      <c r="Y79" s="60">
        <v>0</v>
      </c>
      <c r="Z79" s="64" t="str">
        <f t="shared" si="12"/>
        <v>NA</v>
      </c>
      <c r="AA79" s="44" t="s">
        <v>40</v>
      </c>
      <c r="AB79" s="44" t="s">
        <v>40</v>
      </c>
      <c r="AC79" s="44" t="s">
        <v>40</v>
      </c>
      <c r="AD79" s="45" t="s">
        <v>40</v>
      </c>
      <c r="AE79" s="44" t="s">
        <v>40</v>
      </c>
      <c r="AF79" s="68" t="s">
        <v>40</v>
      </c>
      <c r="AG79" s="44" t="s">
        <v>40</v>
      </c>
      <c r="AH79" s="44" t="s">
        <v>40</v>
      </c>
      <c r="AI79" s="59" t="str">
        <f t="shared" si="13"/>
        <v>NA</v>
      </c>
      <c r="AJ79" s="67" t="str">
        <f t="shared" si="13"/>
        <v>NA</v>
      </c>
      <c r="AK79" s="57" t="str">
        <f t="shared" si="13"/>
        <v>NA</v>
      </c>
    </row>
    <row r="80" spans="1:37" s="46" customFormat="1" ht="16" customHeight="1" x14ac:dyDescent="0.25">
      <c r="A80" s="42">
        <v>73</v>
      </c>
      <c r="B80" s="39" t="s">
        <v>42</v>
      </c>
      <c r="C80" s="40" t="str">
        <f t="shared" ca="1" si="9"/>
        <v>EN EJECUCION</v>
      </c>
      <c r="D80" s="41">
        <f t="shared" ca="1" si="10"/>
        <v>0.568075117370892</v>
      </c>
      <c r="E80" s="57" t="s">
        <v>496</v>
      </c>
      <c r="F80" s="57" t="s">
        <v>497</v>
      </c>
      <c r="G80" s="58">
        <v>1032426008</v>
      </c>
      <c r="H80" s="58" t="str">
        <f t="shared" si="11"/>
        <v>MILENA ARDILA VEGA</v>
      </c>
      <c r="I80" s="58">
        <f t="shared" si="11"/>
        <v>1032426008</v>
      </c>
      <c r="J80" s="58"/>
      <c r="K80" s="57" t="s">
        <v>498</v>
      </c>
      <c r="L80" s="43" t="s">
        <v>499</v>
      </c>
      <c r="M80" s="76" t="s">
        <v>500</v>
      </c>
      <c r="N80" s="59">
        <v>43979</v>
      </c>
      <c r="O80" s="57">
        <v>1363</v>
      </c>
      <c r="P80" s="76" t="str">
        <f>VLOOKUP(O80,[1]Listas!$A$2:$B$16,2,0)</f>
        <v>Fortalecimiento de la gestión local y de las acciones de vigilancia y control</v>
      </c>
      <c r="Q80" s="60" t="s">
        <v>48</v>
      </c>
      <c r="R80" s="61">
        <v>46018000</v>
      </c>
      <c r="S80" s="59">
        <v>43983</v>
      </c>
      <c r="T80" s="59">
        <v>44196</v>
      </c>
      <c r="U80" s="76" t="s">
        <v>41</v>
      </c>
      <c r="V80" s="62" t="s">
        <v>501</v>
      </c>
      <c r="W80" s="63" t="s">
        <v>51</v>
      </c>
      <c r="X80" s="60" t="s">
        <v>40</v>
      </c>
      <c r="Y80" s="60">
        <v>0</v>
      </c>
      <c r="Z80" s="64" t="str">
        <f t="shared" si="12"/>
        <v>NA</v>
      </c>
      <c r="AA80" s="44" t="s">
        <v>40</v>
      </c>
      <c r="AB80" s="44" t="s">
        <v>40</v>
      </c>
      <c r="AC80" s="44" t="s">
        <v>40</v>
      </c>
      <c r="AD80" s="45" t="s">
        <v>40</v>
      </c>
      <c r="AE80" s="44" t="s">
        <v>40</v>
      </c>
      <c r="AF80" s="68" t="s">
        <v>40</v>
      </c>
      <c r="AG80" s="44" t="s">
        <v>40</v>
      </c>
      <c r="AH80" s="44" t="s">
        <v>40</v>
      </c>
      <c r="AI80" s="59" t="str">
        <f t="shared" si="13"/>
        <v>NA</v>
      </c>
      <c r="AJ80" s="67" t="str">
        <f t="shared" si="13"/>
        <v>NA</v>
      </c>
      <c r="AK80" s="57" t="str">
        <f t="shared" si="13"/>
        <v>NA</v>
      </c>
    </row>
    <row r="81" spans="1:37" s="46" customFormat="1" ht="16" customHeight="1" x14ac:dyDescent="0.25">
      <c r="A81" s="42">
        <v>74</v>
      </c>
      <c r="B81" s="39" t="s">
        <v>39</v>
      </c>
      <c r="C81" s="40" t="str">
        <f t="shared" ca="1" si="9"/>
        <v>EN EJECUCION</v>
      </c>
      <c r="D81" s="41">
        <f t="shared" ca="1" si="10"/>
        <v>0.32967032967032966</v>
      </c>
      <c r="E81" s="73" t="s">
        <v>502</v>
      </c>
      <c r="F81" s="74" t="s">
        <v>503</v>
      </c>
      <c r="G81" s="75" t="s">
        <v>504</v>
      </c>
      <c r="H81" s="75" t="s">
        <v>505</v>
      </c>
      <c r="I81" s="75">
        <v>4831</v>
      </c>
      <c r="J81" s="75" t="s">
        <v>506</v>
      </c>
      <c r="K81" s="73" t="s">
        <v>507</v>
      </c>
      <c r="L81" s="43" t="s">
        <v>508</v>
      </c>
      <c r="M81" s="107" t="s">
        <v>509</v>
      </c>
      <c r="N81" s="65">
        <v>43977</v>
      </c>
      <c r="O81" s="60" t="s">
        <v>510</v>
      </c>
      <c r="P81" s="76" t="s">
        <v>511</v>
      </c>
      <c r="Q81" s="60" t="s">
        <v>48</v>
      </c>
      <c r="R81" s="69">
        <v>69429757</v>
      </c>
      <c r="S81" s="65">
        <v>43984</v>
      </c>
      <c r="T81" s="59">
        <v>44348</v>
      </c>
      <c r="U81" s="76" t="s">
        <v>41</v>
      </c>
      <c r="V81" s="62" t="s">
        <v>512</v>
      </c>
      <c r="W81" s="63" t="s">
        <v>40</v>
      </c>
      <c r="X81" s="60" t="s">
        <v>40</v>
      </c>
      <c r="Y81" s="60">
        <v>0</v>
      </c>
      <c r="Z81" s="64" t="str">
        <f t="shared" si="12"/>
        <v>NA</v>
      </c>
      <c r="AA81" s="44" t="s">
        <v>40</v>
      </c>
      <c r="AB81" s="44" t="s">
        <v>40</v>
      </c>
      <c r="AC81" s="44" t="s">
        <v>40</v>
      </c>
      <c r="AD81" s="45" t="s">
        <v>40</v>
      </c>
      <c r="AE81" s="44" t="s">
        <v>40</v>
      </c>
      <c r="AF81" s="68" t="s">
        <v>40</v>
      </c>
      <c r="AG81" s="44" t="s">
        <v>40</v>
      </c>
      <c r="AH81" s="44" t="s">
        <v>40</v>
      </c>
      <c r="AI81" s="59" t="str">
        <f t="shared" si="13"/>
        <v>NA</v>
      </c>
      <c r="AJ81" s="67" t="str">
        <f t="shared" si="13"/>
        <v>NA</v>
      </c>
      <c r="AK81" s="57" t="str">
        <f t="shared" si="13"/>
        <v>NA</v>
      </c>
    </row>
    <row r="82" spans="1:37" s="46" customFormat="1" ht="16" customHeight="1" x14ac:dyDescent="0.25">
      <c r="A82" s="42">
        <v>75</v>
      </c>
      <c r="B82" s="39" t="s">
        <v>42</v>
      </c>
      <c r="C82" s="40" t="str">
        <f t="shared" ca="1" si="9"/>
        <v>EN EJECUCION</v>
      </c>
      <c r="D82" s="41">
        <f t="shared" ca="1" si="10"/>
        <v>1</v>
      </c>
      <c r="E82" s="57" t="s">
        <v>513</v>
      </c>
      <c r="F82" s="57" t="s">
        <v>514</v>
      </c>
      <c r="G82" s="58">
        <v>1024540712</v>
      </c>
      <c r="H82" s="58" t="str">
        <f t="shared" ref="H82:I85" si="14">+F82</f>
        <v>ERIKA VENESSA USECHE TRIANA</v>
      </c>
      <c r="I82" s="58">
        <f t="shared" si="14"/>
        <v>1024540712</v>
      </c>
      <c r="J82" s="58"/>
      <c r="K82" s="57" t="s">
        <v>515</v>
      </c>
      <c r="L82" s="43" t="s">
        <v>516</v>
      </c>
      <c r="M82" s="76" t="s">
        <v>517</v>
      </c>
      <c r="N82" s="59">
        <v>43979</v>
      </c>
      <c r="O82" s="57">
        <v>1365</v>
      </c>
      <c r="P82" s="76" t="str">
        <f>VLOOKUP(O82,[1]Listas!$A$2:$B$16,2,0)</f>
        <v>Fortalecimiento pedagógico y estructural a jardines infantiles y prevención de
violencia infantil y promoción del buen trato</v>
      </c>
      <c r="Q82" s="60" t="s">
        <v>48</v>
      </c>
      <c r="R82" s="61">
        <v>22048000</v>
      </c>
      <c r="S82" s="59">
        <v>43983</v>
      </c>
      <c r="T82" s="59">
        <v>44104</v>
      </c>
      <c r="U82" s="76" t="s">
        <v>41</v>
      </c>
      <c r="V82" s="62" t="s">
        <v>518</v>
      </c>
      <c r="W82" s="63" t="s">
        <v>51</v>
      </c>
      <c r="X82" s="60" t="s">
        <v>40</v>
      </c>
      <c r="Y82" s="60">
        <v>0</v>
      </c>
      <c r="Z82" s="64" t="str">
        <f t="shared" si="12"/>
        <v>NA</v>
      </c>
      <c r="AA82" s="44" t="s">
        <v>40</v>
      </c>
      <c r="AB82" s="44" t="s">
        <v>40</v>
      </c>
      <c r="AC82" s="44" t="s">
        <v>40</v>
      </c>
      <c r="AD82" s="45" t="s">
        <v>40</v>
      </c>
      <c r="AE82" s="44" t="s">
        <v>40</v>
      </c>
      <c r="AF82" s="68" t="s">
        <v>40</v>
      </c>
      <c r="AG82" s="44" t="s">
        <v>40</v>
      </c>
      <c r="AH82" s="44" t="s">
        <v>40</v>
      </c>
      <c r="AI82" s="59" t="str">
        <f t="shared" si="13"/>
        <v>NA</v>
      </c>
      <c r="AJ82" s="67" t="str">
        <f t="shared" si="13"/>
        <v>NA</v>
      </c>
      <c r="AK82" s="57" t="str">
        <f t="shared" si="13"/>
        <v>NA</v>
      </c>
    </row>
    <row r="83" spans="1:37" s="46" customFormat="1" ht="16" customHeight="1" x14ac:dyDescent="0.25">
      <c r="A83" s="42">
        <v>76</v>
      </c>
      <c r="B83" s="39" t="s">
        <v>42</v>
      </c>
      <c r="C83" s="40" t="str">
        <f t="shared" ca="1" si="9"/>
        <v>EN EJECUCION</v>
      </c>
      <c r="D83" s="41">
        <f t="shared" ca="1" si="10"/>
        <v>0.99173553719008267</v>
      </c>
      <c r="E83" s="57" t="s">
        <v>519</v>
      </c>
      <c r="F83" s="57" t="s">
        <v>520</v>
      </c>
      <c r="G83" s="58">
        <v>1024462252</v>
      </c>
      <c r="H83" s="58" t="str">
        <f t="shared" si="14"/>
        <v>HECTOR JULIO CEDANO MARTINEZ</v>
      </c>
      <c r="I83" s="58">
        <f t="shared" si="14"/>
        <v>1024462252</v>
      </c>
      <c r="J83" s="58"/>
      <c r="K83" s="57" t="s">
        <v>521</v>
      </c>
      <c r="L83" s="43" t="s">
        <v>522</v>
      </c>
      <c r="M83" s="76" t="s">
        <v>523</v>
      </c>
      <c r="N83" s="59">
        <v>43979</v>
      </c>
      <c r="O83" s="57">
        <v>1362</v>
      </c>
      <c r="P83" s="76" t="str">
        <f>VLOOKUP(O83,[1]Listas!$A$2:$B$16,2,0)</f>
        <v>Promoción y desarrollo local de la cultura, la recreación y el deporte</v>
      </c>
      <c r="Q83" s="60" t="s">
        <v>48</v>
      </c>
      <c r="R83" s="61">
        <v>22048000</v>
      </c>
      <c r="S83" s="59">
        <v>43984</v>
      </c>
      <c r="T83" s="59">
        <v>44105</v>
      </c>
      <c r="U83" s="76" t="s">
        <v>41</v>
      </c>
      <c r="V83" s="62" t="s">
        <v>524</v>
      </c>
      <c r="W83" s="63" t="s">
        <v>51</v>
      </c>
      <c r="X83" s="60" t="s">
        <v>40</v>
      </c>
      <c r="Y83" s="60">
        <v>0</v>
      </c>
      <c r="Z83" s="64" t="str">
        <f t="shared" si="12"/>
        <v>NA</v>
      </c>
      <c r="AA83" s="44" t="s">
        <v>40</v>
      </c>
      <c r="AB83" s="44" t="s">
        <v>40</v>
      </c>
      <c r="AC83" s="44" t="s">
        <v>40</v>
      </c>
      <c r="AD83" s="45" t="s">
        <v>40</v>
      </c>
      <c r="AE83" s="44" t="s">
        <v>40</v>
      </c>
      <c r="AF83" s="68" t="s">
        <v>40</v>
      </c>
      <c r="AG83" s="44" t="s">
        <v>40</v>
      </c>
      <c r="AH83" s="44" t="s">
        <v>40</v>
      </c>
      <c r="AI83" s="59" t="str">
        <f t="shared" si="13"/>
        <v>NA</v>
      </c>
      <c r="AJ83" s="67" t="str">
        <f t="shared" si="13"/>
        <v>NA</v>
      </c>
      <c r="AK83" s="57" t="str">
        <f t="shared" si="13"/>
        <v>NA</v>
      </c>
    </row>
    <row r="84" spans="1:37" s="46" customFormat="1" ht="16" customHeight="1" x14ac:dyDescent="0.25">
      <c r="A84" s="42">
        <v>77</v>
      </c>
      <c r="B84" s="39" t="s">
        <v>42</v>
      </c>
      <c r="C84" s="40" t="str">
        <f t="shared" ca="1" si="9"/>
        <v>EN EJECUCION</v>
      </c>
      <c r="D84" s="41">
        <f t="shared" ca="1" si="10"/>
        <v>0.5821596244131455</v>
      </c>
      <c r="E84" s="57" t="s">
        <v>525</v>
      </c>
      <c r="F84" s="57" t="s">
        <v>526</v>
      </c>
      <c r="G84" s="58">
        <v>52718491</v>
      </c>
      <c r="H84" s="58" t="str">
        <f t="shared" si="14"/>
        <v>AYDEE MILENA SARMIENTO ORTIZ</v>
      </c>
      <c r="I84" s="58">
        <f t="shared" si="14"/>
        <v>52718491</v>
      </c>
      <c r="J84" s="58"/>
      <c r="K84" s="57" t="s">
        <v>527</v>
      </c>
      <c r="L84" s="43" t="s">
        <v>528</v>
      </c>
      <c r="M84" s="76" t="s">
        <v>529</v>
      </c>
      <c r="N84" s="59">
        <v>43977</v>
      </c>
      <c r="O84" s="57">
        <v>1363</v>
      </c>
      <c r="P84" s="76" t="str">
        <f>VLOOKUP(O84,[1]Listas!$A$2:$B$16,2,0)</f>
        <v>Fortalecimiento de la gestión local y de las acciones de vigilancia y control</v>
      </c>
      <c r="Q84" s="60" t="s">
        <v>48</v>
      </c>
      <c r="R84" s="61">
        <v>52780000</v>
      </c>
      <c r="S84" s="59">
        <v>43980</v>
      </c>
      <c r="T84" s="59">
        <v>44193</v>
      </c>
      <c r="U84" s="76" t="s">
        <v>41</v>
      </c>
      <c r="V84" s="62" t="s">
        <v>530</v>
      </c>
      <c r="W84" s="63" t="s">
        <v>51</v>
      </c>
      <c r="X84" s="60" t="s">
        <v>40</v>
      </c>
      <c r="Y84" s="60">
        <v>0</v>
      </c>
      <c r="Z84" s="64" t="str">
        <f t="shared" si="12"/>
        <v>NA</v>
      </c>
      <c r="AA84" s="44" t="s">
        <v>40</v>
      </c>
      <c r="AB84" s="44" t="s">
        <v>40</v>
      </c>
      <c r="AC84" s="44" t="s">
        <v>40</v>
      </c>
      <c r="AD84" s="45" t="s">
        <v>40</v>
      </c>
      <c r="AE84" s="44" t="s">
        <v>40</v>
      </c>
      <c r="AF84" s="68" t="s">
        <v>40</v>
      </c>
      <c r="AG84" s="44" t="s">
        <v>40</v>
      </c>
      <c r="AH84" s="44" t="s">
        <v>40</v>
      </c>
      <c r="AI84" s="59" t="str">
        <f t="shared" si="13"/>
        <v>NA</v>
      </c>
      <c r="AJ84" s="67" t="str">
        <f t="shared" si="13"/>
        <v>NA</v>
      </c>
      <c r="AK84" s="57" t="str">
        <f t="shared" si="13"/>
        <v>NA</v>
      </c>
    </row>
    <row r="85" spans="1:37" s="46" customFormat="1" ht="16" customHeight="1" x14ac:dyDescent="0.25">
      <c r="A85" s="42">
        <v>78</v>
      </c>
      <c r="B85" s="39" t="s">
        <v>42</v>
      </c>
      <c r="C85" s="40" t="str">
        <f t="shared" ca="1" si="9"/>
        <v>EN EJECUCION</v>
      </c>
      <c r="D85" s="41">
        <f t="shared" ca="1" si="10"/>
        <v>0.97520661157024791</v>
      </c>
      <c r="E85" s="57" t="s">
        <v>531</v>
      </c>
      <c r="F85" s="57" t="s">
        <v>532</v>
      </c>
      <c r="G85" s="58">
        <v>1018449693</v>
      </c>
      <c r="H85" s="58" t="str">
        <f t="shared" si="14"/>
        <v>JENIFFER PAOLA MAYORGA SARAZA</v>
      </c>
      <c r="I85" s="58">
        <f t="shared" si="14"/>
        <v>1018449693</v>
      </c>
      <c r="J85" s="58"/>
      <c r="K85" s="57" t="s">
        <v>533</v>
      </c>
      <c r="L85" s="43" t="s">
        <v>534</v>
      </c>
      <c r="M85" s="76" t="s">
        <v>535</v>
      </c>
      <c r="N85" s="59">
        <v>43979</v>
      </c>
      <c r="O85" s="57">
        <v>1371</v>
      </c>
      <c r="P85" s="76" t="str">
        <f>VLOOKUP(O85,[1]Listas!$A$2:$B$16,2,0)</f>
        <v>Fortalecimiento de la participación</v>
      </c>
      <c r="Q85" s="60" t="s">
        <v>48</v>
      </c>
      <c r="R85" s="61">
        <v>22048000</v>
      </c>
      <c r="S85" s="59">
        <v>43986</v>
      </c>
      <c r="T85" s="59">
        <v>44107</v>
      </c>
      <c r="U85" s="76" t="s">
        <v>41</v>
      </c>
      <c r="V85" s="76" t="s">
        <v>536</v>
      </c>
      <c r="W85" s="63" t="s">
        <v>82</v>
      </c>
      <c r="X85" s="60" t="s">
        <v>40</v>
      </c>
      <c r="Y85" s="60">
        <v>0</v>
      </c>
      <c r="Z85" s="64" t="str">
        <f t="shared" si="12"/>
        <v>NA</v>
      </c>
      <c r="AA85" s="44" t="s">
        <v>40</v>
      </c>
      <c r="AB85" s="44" t="s">
        <v>40</v>
      </c>
      <c r="AC85" s="44" t="s">
        <v>40</v>
      </c>
      <c r="AD85" s="45" t="s">
        <v>40</v>
      </c>
      <c r="AE85" s="44" t="s">
        <v>40</v>
      </c>
      <c r="AF85" s="68" t="s">
        <v>40</v>
      </c>
      <c r="AG85" s="44" t="s">
        <v>40</v>
      </c>
      <c r="AH85" s="44" t="s">
        <v>40</v>
      </c>
      <c r="AI85" s="59" t="str">
        <f t="shared" si="13"/>
        <v>NA</v>
      </c>
      <c r="AJ85" s="67" t="str">
        <f t="shared" si="13"/>
        <v>NA</v>
      </c>
      <c r="AK85" s="57" t="str">
        <f t="shared" si="13"/>
        <v>NA</v>
      </c>
    </row>
    <row r="86" spans="1:37" s="46" customFormat="1" ht="16" customHeight="1" x14ac:dyDescent="0.25">
      <c r="A86" s="42">
        <v>79</v>
      </c>
      <c r="B86" s="39" t="s">
        <v>537</v>
      </c>
      <c r="C86" s="40" t="str">
        <f t="shared" ca="1" si="9"/>
        <v>EN EJECUCION</v>
      </c>
      <c r="D86" s="41">
        <f t="shared" ca="1" si="10"/>
        <v>0.37313432835820898</v>
      </c>
      <c r="E86" s="73" t="s">
        <v>538</v>
      </c>
      <c r="F86" s="73" t="s">
        <v>539</v>
      </c>
      <c r="G86" s="66" t="s">
        <v>540</v>
      </c>
      <c r="H86" s="66" t="s">
        <v>541</v>
      </c>
      <c r="I86" s="66" t="s">
        <v>542</v>
      </c>
      <c r="J86" s="66"/>
      <c r="K86" s="73" t="s">
        <v>543</v>
      </c>
      <c r="L86" s="43" t="s">
        <v>544</v>
      </c>
      <c r="M86" s="107" t="s">
        <v>545</v>
      </c>
      <c r="N86" s="65">
        <v>43979</v>
      </c>
      <c r="O86" s="60" t="s">
        <v>546</v>
      </c>
      <c r="P86" s="76" t="s">
        <v>547</v>
      </c>
      <c r="Q86" s="60" t="s">
        <v>48</v>
      </c>
      <c r="R86" s="69">
        <v>1256518570</v>
      </c>
      <c r="S86" s="65">
        <v>43979</v>
      </c>
      <c r="T86" s="59">
        <v>44314</v>
      </c>
      <c r="U86" s="76" t="s">
        <v>41</v>
      </c>
      <c r="V86" s="76" t="s">
        <v>548</v>
      </c>
      <c r="W86" s="63" t="s">
        <v>40</v>
      </c>
      <c r="X86" s="60" t="s">
        <v>40</v>
      </c>
      <c r="Y86" s="60">
        <v>0</v>
      </c>
      <c r="Z86" s="64" t="str">
        <f t="shared" si="12"/>
        <v>NA</v>
      </c>
      <c r="AA86" s="44" t="s">
        <v>40</v>
      </c>
      <c r="AB86" s="44" t="s">
        <v>40</v>
      </c>
      <c r="AC86" s="44" t="s">
        <v>40</v>
      </c>
      <c r="AD86" s="45" t="s">
        <v>40</v>
      </c>
      <c r="AE86" s="44" t="s">
        <v>40</v>
      </c>
      <c r="AF86" s="68" t="s">
        <v>40</v>
      </c>
      <c r="AG86" s="44" t="s">
        <v>40</v>
      </c>
      <c r="AH86" s="44" t="s">
        <v>40</v>
      </c>
      <c r="AI86" s="59" t="str">
        <f t="shared" si="13"/>
        <v>NA</v>
      </c>
      <c r="AJ86" s="67" t="str">
        <f t="shared" si="13"/>
        <v>NA</v>
      </c>
      <c r="AK86" s="57" t="str">
        <f t="shared" si="13"/>
        <v>NA</v>
      </c>
    </row>
    <row r="87" spans="1:37" s="46" customFormat="1" ht="16" customHeight="1" x14ac:dyDescent="0.25">
      <c r="A87" s="42">
        <v>80</v>
      </c>
      <c r="B87" s="39" t="s">
        <v>42</v>
      </c>
      <c r="C87" s="40" t="str">
        <f t="shared" ca="1" si="9"/>
        <v>EN EJECUCION</v>
      </c>
      <c r="D87" s="41">
        <f t="shared" ca="1" si="10"/>
        <v>0.568075117370892</v>
      </c>
      <c r="E87" s="57" t="s">
        <v>549</v>
      </c>
      <c r="F87" s="57" t="s">
        <v>386</v>
      </c>
      <c r="G87" s="58">
        <v>1019036542</v>
      </c>
      <c r="H87" s="58" t="str">
        <f t="shared" ref="H87:I92" si="15">+F87</f>
        <v>FRANCY MILE OVALLE TORRES</v>
      </c>
      <c r="I87" s="58">
        <f t="shared" si="15"/>
        <v>1019036542</v>
      </c>
      <c r="J87" s="58"/>
      <c r="K87" s="57" t="s">
        <v>550</v>
      </c>
      <c r="L87" s="43" t="s">
        <v>551</v>
      </c>
      <c r="M87" s="76" t="s">
        <v>552</v>
      </c>
      <c r="N87" s="59">
        <v>43980</v>
      </c>
      <c r="O87" s="57">
        <v>1363</v>
      </c>
      <c r="P87" s="76" t="str">
        <f>VLOOKUP(O87,[1]Listas!$A$2:$B$16,2,0)</f>
        <v>Fortalecimiento de la gestión local y de las acciones de vigilancia y control</v>
      </c>
      <c r="Q87" s="60" t="s">
        <v>48</v>
      </c>
      <c r="R87" s="61">
        <v>45500000</v>
      </c>
      <c r="S87" s="59">
        <v>43983</v>
      </c>
      <c r="T87" s="59">
        <v>44196</v>
      </c>
      <c r="U87" s="76" t="s">
        <v>41</v>
      </c>
      <c r="V87" s="62" t="s">
        <v>553</v>
      </c>
      <c r="W87" s="63" t="s">
        <v>380</v>
      </c>
      <c r="X87" s="60" t="s">
        <v>40</v>
      </c>
      <c r="Y87" s="60">
        <v>0</v>
      </c>
      <c r="Z87" s="64" t="str">
        <f t="shared" si="12"/>
        <v>NA</v>
      </c>
      <c r="AA87" s="44" t="s">
        <v>40</v>
      </c>
      <c r="AB87" s="44" t="s">
        <v>40</v>
      </c>
      <c r="AC87" s="44" t="s">
        <v>40</v>
      </c>
      <c r="AD87" s="45" t="s">
        <v>40</v>
      </c>
      <c r="AE87" s="44" t="s">
        <v>40</v>
      </c>
      <c r="AF87" s="68" t="s">
        <v>40</v>
      </c>
      <c r="AG87" s="44" t="s">
        <v>40</v>
      </c>
      <c r="AH87" s="44" t="s">
        <v>40</v>
      </c>
      <c r="AI87" s="59" t="str">
        <f t="shared" si="13"/>
        <v>NA</v>
      </c>
      <c r="AJ87" s="67" t="str">
        <f t="shared" si="13"/>
        <v>NA</v>
      </c>
      <c r="AK87" s="57" t="str">
        <f t="shared" si="13"/>
        <v>NA</v>
      </c>
    </row>
    <row r="88" spans="1:37" s="46" customFormat="1" ht="16" customHeight="1" x14ac:dyDescent="0.25">
      <c r="A88" s="42">
        <v>81</v>
      </c>
      <c r="B88" s="39" t="s">
        <v>42</v>
      </c>
      <c r="C88" s="40" t="str">
        <f t="shared" ca="1" si="9"/>
        <v>EN EJECUCION</v>
      </c>
      <c r="D88" s="41">
        <f t="shared" ca="1" si="10"/>
        <v>0.99173553719008267</v>
      </c>
      <c r="E88" s="57" t="s">
        <v>554</v>
      </c>
      <c r="F88" s="57" t="s">
        <v>555</v>
      </c>
      <c r="G88" s="58">
        <v>1030546484</v>
      </c>
      <c r="H88" s="58" t="str">
        <f t="shared" si="15"/>
        <v>GLORIA ALEJANDRA CASTAÑEDA ALVAREZ</v>
      </c>
      <c r="I88" s="58">
        <f t="shared" si="15"/>
        <v>1030546484</v>
      </c>
      <c r="J88" s="58"/>
      <c r="K88" s="57" t="s">
        <v>556</v>
      </c>
      <c r="L88" s="43" t="s">
        <v>557</v>
      </c>
      <c r="M88" s="76" t="s">
        <v>558</v>
      </c>
      <c r="N88" s="59">
        <v>43979</v>
      </c>
      <c r="O88" s="57">
        <v>1363</v>
      </c>
      <c r="P88" s="76" t="str">
        <f>VLOOKUP(O88,[1]Listas!$A$2:$B$16,2,0)</f>
        <v>Fortalecimiento de la gestión local y de las acciones de vigilancia y control</v>
      </c>
      <c r="Q88" s="60" t="s">
        <v>48</v>
      </c>
      <c r="R88" s="61">
        <v>22048000</v>
      </c>
      <c r="S88" s="59">
        <v>43984</v>
      </c>
      <c r="T88" s="59">
        <v>44105</v>
      </c>
      <c r="U88" s="76" t="s">
        <v>41</v>
      </c>
      <c r="V88" s="62" t="s">
        <v>559</v>
      </c>
      <c r="W88" s="63" t="s">
        <v>1623</v>
      </c>
      <c r="X88" s="60" t="s">
        <v>40</v>
      </c>
      <c r="Y88" s="60">
        <v>0</v>
      </c>
      <c r="Z88" s="64" t="str">
        <f t="shared" si="12"/>
        <v>NA</v>
      </c>
      <c r="AA88" s="44" t="s">
        <v>40</v>
      </c>
      <c r="AB88" s="44" t="s">
        <v>40</v>
      </c>
      <c r="AC88" s="44" t="s">
        <v>40</v>
      </c>
      <c r="AD88" s="45" t="s">
        <v>40</v>
      </c>
      <c r="AE88" s="44" t="s">
        <v>40</v>
      </c>
      <c r="AF88" s="68" t="s">
        <v>40</v>
      </c>
      <c r="AG88" s="44" t="s">
        <v>40</v>
      </c>
      <c r="AH88" s="44" t="s">
        <v>40</v>
      </c>
      <c r="AI88" s="59" t="str">
        <f t="shared" si="13"/>
        <v>NA</v>
      </c>
      <c r="AJ88" s="67" t="str">
        <f t="shared" si="13"/>
        <v>NA</v>
      </c>
      <c r="AK88" s="57" t="str">
        <f t="shared" si="13"/>
        <v>NA</v>
      </c>
    </row>
    <row r="89" spans="1:37" s="46" customFormat="1" ht="16" customHeight="1" x14ac:dyDescent="0.25">
      <c r="A89" s="42">
        <v>82</v>
      </c>
      <c r="B89" s="39" t="s">
        <v>42</v>
      </c>
      <c r="C89" s="40" t="str">
        <f t="shared" ca="1" si="9"/>
        <v>EN EJECUCION</v>
      </c>
      <c r="D89" s="41">
        <f t="shared" ca="1" si="10"/>
        <v>0.95454545454545459</v>
      </c>
      <c r="E89" s="57" t="s">
        <v>560</v>
      </c>
      <c r="F89" s="57" t="s">
        <v>561</v>
      </c>
      <c r="G89" s="58">
        <v>1022343449</v>
      </c>
      <c r="H89" s="58" t="str">
        <f t="shared" si="15"/>
        <v>CAMILO ANDRES BACCA ARIAS</v>
      </c>
      <c r="I89" s="58">
        <f t="shared" si="15"/>
        <v>1022343449</v>
      </c>
      <c r="J89" s="58"/>
      <c r="K89" s="57" t="s">
        <v>562</v>
      </c>
      <c r="L89" s="43" t="s">
        <v>563</v>
      </c>
      <c r="M89" s="76" t="s">
        <v>564</v>
      </c>
      <c r="N89" s="59">
        <v>43984</v>
      </c>
      <c r="O89" s="57">
        <v>1362</v>
      </c>
      <c r="P89" s="76" t="str">
        <f>VLOOKUP(O89,[1]Listas!$A$2:$B$16,2,0)</f>
        <v>Promoción y desarrollo local de la cultura, la recreación y el deporte</v>
      </c>
      <c r="Q89" s="60" t="s">
        <v>48</v>
      </c>
      <c r="R89" s="61">
        <v>22048000</v>
      </c>
      <c r="S89" s="59">
        <v>44041</v>
      </c>
      <c r="T89" s="59">
        <v>44107</v>
      </c>
      <c r="U89" s="76" t="s">
        <v>41</v>
      </c>
      <c r="V89" s="62" t="s">
        <v>524</v>
      </c>
      <c r="W89" s="63" t="s">
        <v>51</v>
      </c>
      <c r="X89" s="60" t="s">
        <v>40</v>
      </c>
      <c r="Y89" s="60">
        <v>0</v>
      </c>
      <c r="Z89" s="64" t="str">
        <f t="shared" si="12"/>
        <v>NA</v>
      </c>
      <c r="AA89" s="44" t="s">
        <v>40</v>
      </c>
      <c r="AB89" s="44" t="s">
        <v>565</v>
      </c>
      <c r="AC89" s="44" t="s">
        <v>561</v>
      </c>
      <c r="AD89" s="45">
        <v>44029</v>
      </c>
      <c r="AE89" s="44" t="s">
        <v>40</v>
      </c>
      <c r="AF89" s="68" t="s">
        <v>40</v>
      </c>
      <c r="AG89" s="44" t="s">
        <v>40</v>
      </c>
      <c r="AH89" s="44" t="s">
        <v>40</v>
      </c>
      <c r="AI89" s="59" t="str">
        <f t="shared" si="13"/>
        <v>NA</v>
      </c>
      <c r="AJ89" s="67" t="str">
        <f t="shared" si="13"/>
        <v>NA</v>
      </c>
      <c r="AK89" s="57" t="str">
        <f t="shared" si="13"/>
        <v>NA</v>
      </c>
    </row>
    <row r="90" spans="1:37" s="46" customFormat="1" ht="16" customHeight="1" x14ac:dyDescent="0.25">
      <c r="A90" s="42">
        <v>83</v>
      </c>
      <c r="B90" s="39" t="s">
        <v>42</v>
      </c>
      <c r="C90" s="40" t="str">
        <f t="shared" ca="1" si="9"/>
        <v>EN EJECUCION</v>
      </c>
      <c r="D90" s="41">
        <f t="shared" ca="1" si="10"/>
        <v>0.55980861244019142</v>
      </c>
      <c r="E90" s="57" t="s">
        <v>566</v>
      </c>
      <c r="F90" s="57" t="s">
        <v>567</v>
      </c>
      <c r="G90" s="58">
        <v>80362049</v>
      </c>
      <c r="H90" s="58" t="str">
        <f t="shared" si="15"/>
        <v>JOSE TARCICIO QUIROGA VELASQUEZ</v>
      </c>
      <c r="I90" s="58">
        <f t="shared" si="15"/>
        <v>80362049</v>
      </c>
      <c r="J90" s="58"/>
      <c r="K90" s="57" t="s">
        <v>568</v>
      </c>
      <c r="L90" s="43" t="s">
        <v>569</v>
      </c>
      <c r="M90" s="76" t="s">
        <v>570</v>
      </c>
      <c r="N90" s="59">
        <v>43985</v>
      </c>
      <c r="O90" s="57">
        <v>1367</v>
      </c>
      <c r="P90" s="76" t="str">
        <f>VLOOKUP(O90,[1]Listas!$A$2:$B$16,2,0)</f>
        <v>Recuperación de la malla vial local</v>
      </c>
      <c r="Q90" s="60" t="s">
        <v>48</v>
      </c>
      <c r="R90" s="61">
        <v>52500000</v>
      </c>
      <c r="S90" s="59">
        <v>43987</v>
      </c>
      <c r="T90" s="59">
        <v>44196</v>
      </c>
      <c r="U90" s="76" t="s">
        <v>41</v>
      </c>
      <c r="V90" s="62" t="s">
        <v>571</v>
      </c>
      <c r="W90" s="63" t="s">
        <v>449</v>
      </c>
      <c r="X90" s="60" t="s">
        <v>40</v>
      </c>
      <c r="Y90" s="60">
        <v>0</v>
      </c>
      <c r="Z90" s="64" t="str">
        <f t="shared" si="12"/>
        <v>NA</v>
      </c>
      <c r="AA90" s="44" t="s">
        <v>40</v>
      </c>
      <c r="AB90" s="44" t="s">
        <v>40</v>
      </c>
      <c r="AC90" s="44" t="s">
        <v>40</v>
      </c>
      <c r="AD90" s="45" t="s">
        <v>40</v>
      </c>
      <c r="AE90" s="44" t="s">
        <v>40</v>
      </c>
      <c r="AF90" s="68" t="s">
        <v>40</v>
      </c>
      <c r="AG90" s="44" t="s">
        <v>40</v>
      </c>
      <c r="AH90" s="44" t="s">
        <v>40</v>
      </c>
      <c r="AI90" s="59" t="str">
        <f t="shared" si="13"/>
        <v>NA</v>
      </c>
      <c r="AJ90" s="67" t="str">
        <f t="shared" si="13"/>
        <v>NA</v>
      </c>
      <c r="AK90" s="57" t="str">
        <f t="shared" si="13"/>
        <v>NA</v>
      </c>
    </row>
    <row r="91" spans="1:37" s="46" customFormat="1" ht="16" customHeight="1" x14ac:dyDescent="0.25">
      <c r="A91" s="42">
        <v>84</v>
      </c>
      <c r="B91" s="39" t="s">
        <v>42</v>
      </c>
      <c r="C91" s="40" t="str">
        <f t="shared" ca="1" si="9"/>
        <v>EN EJECUCION</v>
      </c>
      <c r="D91" s="41">
        <f t="shared" ca="1" si="10"/>
        <v>0.96694214876033058</v>
      </c>
      <c r="E91" s="57" t="s">
        <v>572</v>
      </c>
      <c r="F91" s="57" t="s">
        <v>573</v>
      </c>
      <c r="G91" s="58">
        <v>1018420532</v>
      </c>
      <c r="H91" s="58" t="str">
        <f t="shared" si="15"/>
        <v>MELISSA EUGENIA SÁNCHEZ VIDAL</v>
      </c>
      <c r="I91" s="58">
        <f t="shared" si="15"/>
        <v>1018420532</v>
      </c>
      <c r="J91" s="58"/>
      <c r="K91" s="57" t="s">
        <v>574</v>
      </c>
      <c r="L91" s="43" t="s">
        <v>575</v>
      </c>
      <c r="M91" s="76" t="s">
        <v>576</v>
      </c>
      <c r="N91" s="59">
        <v>43985</v>
      </c>
      <c r="O91" s="57">
        <v>1373</v>
      </c>
      <c r="P91" s="76" t="str">
        <f>VLOOKUP(O91,[1]Listas!$A$2:$B$16,2,0)</f>
        <v>Fortalecimiento al mejoramiento de la calidad de vida</v>
      </c>
      <c r="Q91" s="60" t="s">
        <v>48</v>
      </c>
      <c r="R91" s="61">
        <v>22048000</v>
      </c>
      <c r="S91" s="59">
        <v>43987</v>
      </c>
      <c r="T91" s="59">
        <v>44108</v>
      </c>
      <c r="U91" s="76" t="s">
        <v>41</v>
      </c>
      <c r="V91" s="76" t="s">
        <v>577</v>
      </c>
      <c r="W91" s="63" t="s">
        <v>51</v>
      </c>
      <c r="X91" s="60" t="s">
        <v>40</v>
      </c>
      <c r="Y91" s="60">
        <v>0</v>
      </c>
      <c r="Z91" s="64" t="str">
        <f t="shared" si="12"/>
        <v>NA</v>
      </c>
      <c r="AA91" s="44" t="s">
        <v>40</v>
      </c>
      <c r="AB91" s="44" t="s">
        <v>40</v>
      </c>
      <c r="AC91" s="44" t="s">
        <v>40</v>
      </c>
      <c r="AD91" s="45" t="s">
        <v>40</v>
      </c>
      <c r="AE91" s="44" t="s">
        <v>40</v>
      </c>
      <c r="AF91" s="68" t="s">
        <v>40</v>
      </c>
      <c r="AG91" s="44" t="s">
        <v>40</v>
      </c>
      <c r="AH91" s="44" t="s">
        <v>40</v>
      </c>
      <c r="AI91" s="59" t="str">
        <f t="shared" si="13"/>
        <v>NA</v>
      </c>
      <c r="AJ91" s="67" t="str">
        <f t="shared" si="13"/>
        <v>NA</v>
      </c>
      <c r="AK91" s="57" t="str">
        <f t="shared" si="13"/>
        <v>NA</v>
      </c>
    </row>
    <row r="92" spans="1:37" s="46" customFormat="1" ht="16" customHeight="1" x14ac:dyDescent="0.25">
      <c r="A92" s="42">
        <v>85</v>
      </c>
      <c r="B92" s="39" t="s">
        <v>42</v>
      </c>
      <c r="C92" s="40" t="str">
        <f t="shared" ca="1" si="9"/>
        <v>EN EJECUCION</v>
      </c>
      <c r="D92" s="41">
        <f t="shared" ca="1" si="10"/>
        <v>0.9173553719008265</v>
      </c>
      <c r="E92" s="57" t="s">
        <v>578</v>
      </c>
      <c r="F92" s="57" t="s">
        <v>579</v>
      </c>
      <c r="G92" s="58">
        <v>1073678229</v>
      </c>
      <c r="H92" s="58" t="str">
        <f t="shared" si="15"/>
        <v>MARITZA RUIZ POSADA</v>
      </c>
      <c r="I92" s="58">
        <f t="shared" si="15"/>
        <v>1073678229</v>
      </c>
      <c r="J92" s="58"/>
      <c r="K92" s="57" t="s">
        <v>580</v>
      </c>
      <c r="L92" s="43" t="s">
        <v>581</v>
      </c>
      <c r="M92" s="76" t="s">
        <v>582</v>
      </c>
      <c r="N92" s="59">
        <v>43987</v>
      </c>
      <c r="O92" s="57">
        <v>1376</v>
      </c>
      <c r="P92" s="76" t="str">
        <f>VLOOKUP(O92,[1]Listas!$A$2:$B$16,2,0)</f>
        <v>Fortalecimiento de seguridad e iniciativa de convivencia en la localidad de
Kennedy</v>
      </c>
      <c r="Q92" s="60" t="s">
        <v>48</v>
      </c>
      <c r="R92" s="61">
        <v>22048000</v>
      </c>
      <c r="S92" s="59">
        <v>43993</v>
      </c>
      <c r="T92" s="59">
        <v>44114</v>
      </c>
      <c r="U92" s="76" t="s">
        <v>41</v>
      </c>
      <c r="V92" s="62" t="s">
        <v>583</v>
      </c>
      <c r="W92" s="63" t="s">
        <v>60</v>
      </c>
      <c r="X92" s="60" t="s">
        <v>40</v>
      </c>
      <c r="Y92" s="60">
        <v>0</v>
      </c>
      <c r="Z92" s="64" t="str">
        <f t="shared" si="12"/>
        <v>NA</v>
      </c>
      <c r="AA92" s="44" t="s">
        <v>40</v>
      </c>
      <c r="AB92" s="44" t="s">
        <v>40</v>
      </c>
      <c r="AC92" s="44" t="s">
        <v>40</v>
      </c>
      <c r="AD92" s="45" t="s">
        <v>40</v>
      </c>
      <c r="AE92" s="44" t="s">
        <v>40</v>
      </c>
      <c r="AF92" s="68" t="s">
        <v>40</v>
      </c>
      <c r="AG92" s="44" t="s">
        <v>40</v>
      </c>
      <c r="AH92" s="44" t="s">
        <v>40</v>
      </c>
      <c r="AI92" s="59" t="str">
        <f t="shared" si="13"/>
        <v>NA</v>
      </c>
      <c r="AJ92" s="67" t="str">
        <f t="shared" si="13"/>
        <v>NA</v>
      </c>
      <c r="AK92" s="57" t="str">
        <f t="shared" si="13"/>
        <v>NA</v>
      </c>
    </row>
    <row r="93" spans="1:37" s="46" customFormat="1" ht="16" customHeight="1" x14ac:dyDescent="0.25">
      <c r="A93" s="42">
        <v>86</v>
      </c>
      <c r="B93" s="39" t="s">
        <v>42</v>
      </c>
      <c r="C93" s="40" t="str">
        <f t="shared" si="9"/>
        <v>NO ADJUDICADO</v>
      </c>
      <c r="D93" s="41" t="str">
        <f t="shared" ca="1" si="10"/>
        <v>0%</v>
      </c>
      <c r="E93" s="73" t="s">
        <v>584</v>
      </c>
      <c r="F93" s="73" t="s">
        <v>585</v>
      </c>
      <c r="G93" s="58" t="s">
        <v>40</v>
      </c>
      <c r="H93" s="75" t="s">
        <v>40</v>
      </c>
      <c r="I93" s="75" t="s">
        <v>40</v>
      </c>
      <c r="J93" s="58"/>
      <c r="K93" s="73" t="s">
        <v>586</v>
      </c>
      <c r="L93" s="77" t="s">
        <v>40</v>
      </c>
      <c r="M93" s="78" t="s">
        <v>40</v>
      </c>
      <c r="N93" s="60" t="s">
        <v>40</v>
      </c>
      <c r="O93" s="60" t="s">
        <v>40</v>
      </c>
      <c r="P93" s="78" t="s">
        <v>40</v>
      </c>
      <c r="Q93" s="60" t="s">
        <v>40</v>
      </c>
      <c r="R93" s="60" t="s">
        <v>40</v>
      </c>
      <c r="S93" s="60" t="s">
        <v>40</v>
      </c>
      <c r="T93" s="60" t="s">
        <v>40</v>
      </c>
      <c r="U93" s="78" t="s">
        <v>40</v>
      </c>
      <c r="V93" s="113"/>
      <c r="W93" s="63" t="s">
        <v>40</v>
      </c>
      <c r="X93" s="60" t="s">
        <v>40</v>
      </c>
      <c r="Y93" s="60" t="s">
        <v>40</v>
      </c>
      <c r="Z93" s="60" t="s">
        <v>40</v>
      </c>
      <c r="AA93" s="60" t="s">
        <v>40</v>
      </c>
      <c r="AB93" s="60" t="s">
        <v>40</v>
      </c>
      <c r="AC93" s="60" t="s">
        <v>40</v>
      </c>
      <c r="AD93" s="65" t="s">
        <v>40</v>
      </c>
      <c r="AE93" s="60" t="s">
        <v>40</v>
      </c>
      <c r="AF93" s="60" t="s">
        <v>40</v>
      </c>
      <c r="AG93" s="60" t="s">
        <v>40</v>
      </c>
      <c r="AH93" s="60" t="s">
        <v>40</v>
      </c>
      <c r="AI93" s="60" t="s">
        <v>40</v>
      </c>
      <c r="AJ93" s="79" t="s">
        <v>40</v>
      </c>
      <c r="AK93" s="60" t="s">
        <v>40</v>
      </c>
    </row>
    <row r="94" spans="1:37" s="46" customFormat="1" ht="16" customHeight="1" x14ac:dyDescent="0.25">
      <c r="A94" s="42">
        <v>87</v>
      </c>
      <c r="B94" s="39" t="s">
        <v>42</v>
      </c>
      <c r="C94" s="40" t="str">
        <f t="shared" si="9"/>
        <v>NO ADJUDICADO</v>
      </c>
      <c r="D94" s="41" t="str">
        <f t="shared" ca="1" si="10"/>
        <v>0%</v>
      </c>
      <c r="E94" s="73" t="s">
        <v>587</v>
      </c>
      <c r="F94" s="73" t="s">
        <v>588</v>
      </c>
      <c r="G94" s="58" t="s">
        <v>40</v>
      </c>
      <c r="H94" s="75" t="s">
        <v>40</v>
      </c>
      <c r="I94" s="75" t="s">
        <v>40</v>
      </c>
      <c r="J94" s="58"/>
      <c r="K94" s="73" t="s">
        <v>589</v>
      </c>
      <c r="L94" s="77" t="s">
        <v>40</v>
      </c>
      <c r="M94" s="78" t="s">
        <v>40</v>
      </c>
      <c r="N94" s="60" t="s">
        <v>40</v>
      </c>
      <c r="O94" s="60" t="s">
        <v>40</v>
      </c>
      <c r="P94" s="78" t="s">
        <v>40</v>
      </c>
      <c r="Q94" s="60" t="s">
        <v>40</v>
      </c>
      <c r="R94" s="60" t="s">
        <v>40</v>
      </c>
      <c r="S94" s="60" t="s">
        <v>40</v>
      </c>
      <c r="T94" s="60" t="s">
        <v>40</v>
      </c>
      <c r="U94" s="78" t="s">
        <v>40</v>
      </c>
      <c r="V94" s="78"/>
      <c r="W94" s="63" t="s">
        <v>40</v>
      </c>
      <c r="X94" s="60" t="s">
        <v>40</v>
      </c>
      <c r="Y94" s="60" t="s">
        <v>40</v>
      </c>
      <c r="Z94" s="60" t="s">
        <v>40</v>
      </c>
      <c r="AA94" s="60" t="s">
        <v>40</v>
      </c>
      <c r="AB94" s="60" t="s">
        <v>40</v>
      </c>
      <c r="AC94" s="60" t="s">
        <v>40</v>
      </c>
      <c r="AD94" s="65" t="s">
        <v>40</v>
      </c>
      <c r="AE94" s="60" t="s">
        <v>40</v>
      </c>
      <c r="AF94" s="60" t="s">
        <v>40</v>
      </c>
      <c r="AG94" s="60" t="s">
        <v>40</v>
      </c>
      <c r="AH94" s="60" t="s">
        <v>40</v>
      </c>
      <c r="AI94" s="60" t="s">
        <v>40</v>
      </c>
      <c r="AJ94" s="79" t="s">
        <v>40</v>
      </c>
      <c r="AK94" s="60" t="s">
        <v>40</v>
      </c>
    </row>
    <row r="95" spans="1:37" s="46" customFormat="1" ht="16" customHeight="1" x14ac:dyDescent="0.25">
      <c r="A95" s="42">
        <v>88</v>
      </c>
      <c r="B95" s="39" t="s">
        <v>42</v>
      </c>
      <c r="C95" s="40" t="str">
        <f t="shared" ca="1" si="9"/>
        <v>EN EJECUCION</v>
      </c>
      <c r="D95" s="41">
        <f t="shared" ca="1" si="10"/>
        <v>0.9173553719008265</v>
      </c>
      <c r="E95" s="57" t="s">
        <v>590</v>
      </c>
      <c r="F95" s="57" t="s">
        <v>591</v>
      </c>
      <c r="G95" s="58">
        <v>51933177</v>
      </c>
      <c r="H95" s="58" t="str">
        <f t="shared" ref="H95:I98" si="16">+F95</f>
        <v>SANDRA PATRICIA GAITÁN FAJARDO</v>
      </c>
      <c r="I95" s="58">
        <f t="shared" si="16"/>
        <v>51933177</v>
      </c>
      <c r="J95" s="58"/>
      <c r="K95" s="57" t="s">
        <v>592</v>
      </c>
      <c r="L95" s="43" t="s">
        <v>593</v>
      </c>
      <c r="M95" s="76" t="s">
        <v>594</v>
      </c>
      <c r="N95" s="59">
        <v>43992</v>
      </c>
      <c r="O95" s="57">
        <v>1363</v>
      </c>
      <c r="P95" s="76" t="str">
        <f>VLOOKUP(O95,[1]Listas!$A$2:$B$16,2,0)</f>
        <v>Fortalecimiento de la gestión local y de las acciones de vigilancia y control</v>
      </c>
      <c r="Q95" s="60" t="s">
        <v>48</v>
      </c>
      <c r="R95" s="61">
        <v>25440000</v>
      </c>
      <c r="S95" s="59">
        <v>43993</v>
      </c>
      <c r="T95" s="59">
        <v>44114</v>
      </c>
      <c r="U95" s="76" t="s">
        <v>41</v>
      </c>
      <c r="V95" s="62" t="s">
        <v>595</v>
      </c>
      <c r="W95" s="63" t="s">
        <v>394</v>
      </c>
      <c r="X95" s="60" t="s">
        <v>40</v>
      </c>
      <c r="Y95" s="60">
        <v>0</v>
      </c>
      <c r="Z95" s="64" t="str">
        <f>IF(Y95&lt;1,"NA",Y95-X95)</f>
        <v>NA</v>
      </c>
      <c r="AA95" s="44" t="s">
        <v>40</v>
      </c>
      <c r="AB95" s="44" t="s">
        <v>40</v>
      </c>
      <c r="AC95" s="44" t="s">
        <v>40</v>
      </c>
      <c r="AD95" s="45" t="s">
        <v>40</v>
      </c>
      <c r="AE95" s="44" t="s">
        <v>40</v>
      </c>
      <c r="AF95" s="68" t="s">
        <v>40</v>
      </c>
      <c r="AG95" s="44" t="s">
        <v>40</v>
      </c>
      <c r="AH95" s="44" t="s">
        <v>40</v>
      </c>
      <c r="AI95" s="59" t="str">
        <f t="shared" ref="AI95:AK98" si="17">+AE95</f>
        <v>NA</v>
      </c>
      <c r="AJ95" s="67" t="str">
        <f t="shared" si="17"/>
        <v>NA</v>
      </c>
      <c r="AK95" s="57" t="str">
        <f t="shared" si="17"/>
        <v>NA</v>
      </c>
    </row>
    <row r="96" spans="1:37" s="46" customFormat="1" ht="16" customHeight="1" x14ac:dyDescent="0.25">
      <c r="A96" s="42">
        <v>89</v>
      </c>
      <c r="B96" s="39" t="s">
        <v>42</v>
      </c>
      <c r="C96" s="40" t="str">
        <f t="shared" ca="1" si="9"/>
        <v>EN EJECUCION</v>
      </c>
      <c r="D96" s="41">
        <f t="shared" ca="1" si="10"/>
        <v>0.52820512820512822</v>
      </c>
      <c r="E96" s="57" t="s">
        <v>596</v>
      </c>
      <c r="F96" s="57" t="s">
        <v>316</v>
      </c>
      <c r="G96" s="58">
        <v>1026266387</v>
      </c>
      <c r="H96" s="58" t="str">
        <f t="shared" si="16"/>
        <v>SINDY JHOANA TORRES ALVAREZ</v>
      </c>
      <c r="I96" s="58">
        <f t="shared" si="16"/>
        <v>1026266387</v>
      </c>
      <c r="J96" s="58"/>
      <c r="K96" s="57" t="s">
        <v>597</v>
      </c>
      <c r="L96" s="43" t="s">
        <v>598</v>
      </c>
      <c r="M96" s="76" t="s">
        <v>599</v>
      </c>
      <c r="N96" s="59">
        <v>43995</v>
      </c>
      <c r="O96" s="57">
        <v>1381</v>
      </c>
      <c r="P96" s="76" t="str">
        <f>VLOOKUP(O96,[1]Listas!$A$2:$B$16,2,0)</f>
        <v>Kennedy mejor para las víctimas, la paz y la reconciliación</v>
      </c>
      <c r="Q96" s="60" t="s">
        <v>48</v>
      </c>
      <c r="R96" s="61">
        <v>52780000</v>
      </c>
      <c r="S96" s="59">
        <v>44001</v>
      </c>
      <c r="T96" s="59">
        <v>44196</v>
      </c>
      <c r="U96" s="76" t="s">
        <v>41</v>
      </c>
      <c r="V96" s="62" t="s">
        <v>600</v>
      </c>
      <c r="W96" s="63" t="s">
        <v>51</v>
      </c>
      <c r="X96" s="60" t="s">
        <v>40</v>
      </c>
      <c r="Y96" s="60">
        <v>0</v>
      </c>
      <c r="Z96" s="64" t="str">
        <f>IF(Y96&lt;1,"NA",Y96-X96)</f>
        <v>NA</v>
      </c>
      <c r="AA96" s="44" t="s">
        <v>40</v>
      </c>
      <c r="AB96" s="44" t="s">
        <v>40</v>
      </c>
      <c r="AC96" s="44" t="s">
        <v>40</v>
      </c>
      <c r="AD96" s="45" t="s">
        <v>40</v>
      </c>
      <c r="AE96" s="44" t="s">
        <v>40</v>
      </c>
      <c r="AF96" s="68" t="s">
        <v>40</v>
      </c>
      <c r="AG96" s="44" t="s">
        <v>40</v>
      </c>
      <c r="AH96" s="44" t="s">
        <v>40</v>
      </c>
      <c r="AI96" s="59" t="str">
        <f t="shared" si="17"/>
        <v>NA</v>
      </c>
      <c r="AJ96" s="67" t="str">
        <f t="shared" si="17"/>
        <v>NA</v>
      </c>
      <c r="AK96" s="57" t="str">
        <f t="shared" si="17"/>
        <v>NA</v>
      </c>
    </row>
    <row r="97" spans="1:37" s="46" customFormat="1" ht="16" customHeight="1" x14ac:dyDescent="0.25">
      <c r="A97" s="42">
        <v>90</v>
      </c>
      <c r="B97" s="39" t="s">
        <v>42</v>
      </c>
      <c r="C97" s="40" t="str">
        <f t="shared" ca="1" si="9"/>
        <v>EN EJECUCION</v>
      </c>
      <c r="D97" s="41">
        <f t="shared" ca="1" si="10"/>
        <v>0.86776859504132231</v>
      </c>
      <c r="E97" s="57" t="s">
        <v>601</v>
      </c>
      <c r="F97" s="57" t="s">
        <v>602</v>
      </c>
      <c r="G97" s="58">
        <v>1013594088</v>
      </c>
      <c r="H97" s="58" t="str">
        <f t="shared" si="16"/>
        <v>CRISTIAN RODRIGO BOLAÑOS SOLARTE</v>
      </c>
      <c r="I97" s="58">
        <f t="shared" si="16"/>
        <v>1013594088</v>
      </c>
      <c r="J97" s="58"/>
      <c r="K97" s="57" t="s">
        <v>603</v>
      </c>
      <c r="L97" s="43" t="s">
        <v>604</v>
      </c>
      <c r="M97" s="76" t="s">
        <v>605</v>
      </c>
      <c r="N97" s="59">
        <v>43993</v>
      </c>
      <c r="O97" s="57">
        <v>1365</v>
      </c>
      <c r="P97" s="76" t="str">
        <f>VLOOKUP(O97,[1]Listas!$A$2:$B$16,2,0)</f>
        <v>Fortalecimiento pedagógico y estructural a jardines infantiles y prevención de
violencia infantil y promoción del buen trato</v>
      </c>
      <c r="Q97" s="60" t="s">
        <v>48</v>
      </c>
      <c r="R97" s="61">
        <v>22048000</v>
      </c>
      <c r="S97" s="59">
        <v>43999</v>
      </c>
      <c r="T97" s="59">
        <v>44120</v>
      </c>
      <c r="U97" s="76" t="s">
        <v>41</v>
      </c>
      <c r="V97" s="62" t="s">
        <v>606</v>
      </c>
      <c r="W97" s="63" t="s">
        <v>449</v>
      </c>
      <c r="X97" s="60" t="s">
        <v>40</v>
      </c>
      <c r="Y97" s="60">
        <v>0</v>
      </c>
      <c r="Z97" s="64" t="str">
        <f>IF(Y97&lt;1,"NA",Y97-X97)</f>
        <v>NA</v>
      </c>
      <c r="AA97" s="44" t="s">
        <v>40</v>
      </c>
      <c r="AB97" s="44" t="s">
        <v>40</v>
      </c>
      <c r="AC97" s="44" t="s">
        <v>40</v>
      </c>
      <c r="AD97" s="45" t="s">
        <v>40</v>
      </c>
      <c r="AE97" s="44" t="s">
        <v>40</v>
      </c>
      <c r="AF97" s="68" t="s">
        <v>40</v>
      </c>
      <c r="AG97" s="44" t="s">
        <v>40</v>
      </c>
      <c r="AH97" s="44" t="s">
        <v>40</v>
      </c>
      <c r="AI97" s="59" t="str">
        <f t="shared" si="17"/>
        <v>NA</v>
      </c>
      <c r="AJ97" s="67" t="str">
        <f t="shared" si="17"/>
        <v>NA</v>
      </c>
      <c r="AK97" s="57" t="str">
        <f t="shared" si="17"/>
        <v>NA</v>
      </c>
    </row>
    <row r="98" spans="1:37" s="46" customFormat="1" ht="16" customHeight="1" x14ac:dyDescent="0.25">
      <c r="A98" s="42">
        <v>91</v>
      </c>
      <c r="B98" s="39" t="s">
        <v>42</v>
      </c>
      <c r="C98" s="40" t="str">
        <f t="shared" ca="1" si="9"/>
        <v>EN EJECUCION</v>
      </c>
      <c r="D98" s="41">
        <f t="shared" ca="1" si="10"/>
        <v>0.85950413223140498</v>
      </c>
      <c r="E98" s="57" t="s">
        <v>607</v>
      </c>
      <c r="F98" s="57" t="s">
        <v>608</v>
      </c>
      <c r="G98" s="58">
        <v>79266164</v>
      </c>
      <c r="H98" s="58" t="str">
        <f t="shared" si="16"/>
        <v>EDGAR NELSON RESTREPO MORALES</v>
      </c>
      <c r="I98" s="58">
        <f t="shared" si="16"/>
        <v>79266164</v>
      </c>
      <c r="J98" s="58"/>
      <c r="K98" s="57" t="s">
        <v>609</v>
      </c>
      <c r="L98" s="43" t="s">
        <v>610</v>
      </c>
      <c r="M98" s="76" t="s">
        <v>611</v>
      </c>
      <c r="N98" s="59">
        <v>43994</v>
      </c>
      <c r="O98" s="57">
        <v>1367</v>
      </c>
      <c r="P98" s="76" t="str">
        <f>VLOOKUP(O98,[1]Listas!$A$2:$B$16,2,0)</f>
        <v>Recuperación de la malla vial local</v>
      </c>
      <c r="Q98" s="60" t="s">
        <v>48</v>
      </c>
      <c r="R98" s="61">
        <v>9988000</v>
      </c>
      <c r="S98" s="59">
        <v>44000</v>
      </c>
      <c r="T98" s="59">
        <v>44121</v>
      </c>
      <c r="U98" s="76" t="s">
        <v>41</v>
      </c>
      <c r="V98" s="62" t="s">
        <v>612</v>
      </c>
      <c r="W98" s="63" t="s">
        <v>449</v>
      </c>
      <c r="X98" s="60" t="s">
        <v>40</v>
      </c>
      <c r="Y98" s="60">
        <v>0</v>
      </c>
      <c r="Z98" s="64" t="str">
        <f>IF(Y98&lt;1,"NA",Y98-X98)</f>
        <v>NA</v>
      </c>
      <c r="AA98" s="44" t="s">
        <v>40</v>
      </c>
      <c r="AB98" s="44" t="s">
        <v>40</v>
      </c>
      <c r="AC98" s="44" t="s">
        <v>40</v>
      </c>
      <c r="AD98" s="45" t="s">
        <v>40</v>
      </c>
      <c r="AE98" s="44" t="s">
        <v>40</v>
      </c>
      <c r="AF98" s="68" t="s">
        <v>40</v>
      </c>
      <c r="AG98" s="44" t="s">
        <v>40</v>
      </c>
      <c r="AH98" s="44" t="s">
        <v>40</v>
      </c>
      <c r="AI98" s="59" t="str">
        <f t="shared" si="17"/>
        <v>NA</v>
      </c>
      <c r="AJ98" s="67" t="str">
        <f t="shared" si="17"/>
        <v>NA</v>
      </c>
      <c r="AK98" s="57" t="str">
        <f t="shared" si="17"/>
        <v>NA</v>
      </c>
    </row>
    <row r="99" spans="1:37" s="46" customFormat="1" ht="16" customHeight="1" x14ac:dyDescent="0.25">
      <c r="A99" s="42">
        <v>92</v>
      </c>
      <c r="B99" s="39" t="s">
        <v>42</v>
      </c>
      <c r="C99" s="40" t="str">
        <f t="shared" si="9"/>
        <v>NO ADJUDICADO</v>
      </c>
      <c r="D99" s="41" t="str">
        <f t="shared" ca="1" si="10"/>
        <v>0%</v>
      </c>
      <c r="E99" s="73" t="s">
        <v>613</v>
      </c>
      <c r="F99" s="73" t="s">
        <v>614</v>
      </c>
      <c r="G99" s="58" t="s">
        <v>40</v>
      </c>
      <c r="H99" s="75" t="s">
        <v>40</v>
      </c>
      <c r="I99" s="75" t="s">
        <v>40</v>
      </c>
      <c r="J99" s="58"/>
      <c r="K99" s="73" t="s">
        <v>615</v>
      </c>
      <c r="L99" s="77" t="s">
        <v>40</v>
      </c>
      <c r="M99" s="78" t="s">
        <v>40</v>
      </c>
      <c r="N99" s="60" t="s">
        <v>40</v>
      </c>
      <c r="O99" s="60" t="s">
        <v>40</v>
      </c>
      <c r="P99" s="78" t="s">
        <v>40</v>
      </c>
      <c r="Q99" s="60" t="s">
        <v>40</v>
      </c>
      <c r="R99" s="60" t="s">
        <v>40</v>
      </c>
      <c r="S99" s="60" t="s">
        <v>40</v>
      </c>
      <c r="T99" s="60" t="s">
        <v>40</v>
      </c>
      <c r="U99" s="78" t="s">
        <v>40</v>
      </c>
      <c r="V99" s="113"/>
      <c r="W99" s="63" t="s">
        <v>40</v>
      </c>
      <c r="X99" s="60" t="s">
        <v>40</v>
      </c>
      <c r="Y99" s="60" t="s">
        <v>40</v>
      </c>
      <c r="Z99" s="60" t="s">
        <v>40</v>
      </c>
      <c r="AA99" s="60" t="s">
        <v>40</v>
      </c>
      <c r="AB99" s="60" t="s">
        <v>40</v>
      </c>
      <c r="AC99" s="60" t="s">
        <v>40</v>
      </c>
      <c r="AD99" s="65" t="s">
        <v>40</v>
      </c>
      <c r="AE99" s="60" t="s">
        <v>40</v>
      </c>
      <c r="AF99" s="60" t="s">
        <v>40</v>
      </c>
      <c r="AG99" s="60" t="s">
        <v>40</v>
      </c>
      <c r="AH99" s="60" t="s">
        <v>40</v>
      </c>
      <c r="AI99" s="60" t="s">
        <v>40</v>
      </c>
      <c r="AJ99" s="79" t="s">
        <v>40</v>
      </c>
      <c r="AK99" s="60" t="s">
        <v>40</v>
      </c>
    </row>
    <row r="100" spans="1:37" s="46" customFormat="1" ht="16" customHeight="1" x14ac:dyDescent="0.25">
      <c r="A100" s="42">
        <v>93</v>
      </c>
      <c r="B100" s="39" t="s">
        <v>42</v>
      </c>
      <c r="C100" s="40" t="str">
        <f t="shared" ca="1" si="9"/>
        <v>EN EJECUCION</v>
      </c>
      <c r="D100" s="41">
        <f t="shared" ca="1" si="10"/>
        <v>0.85950413223140498</v>
      </c>
      <c r="E100" s="57" t="s">
        <v>616</v>
      </c>
      <c r="F100" s="57" t="s">
        <v>617</v>
      </c>
      <c r="G100" s="58">
        <v>52243558</v>
      </c>
      <c r="H100" s="58" t="str">
        <f>+F100</f>
        <v>MARCELA IRENE GONZALEZ BONILLA</v>
      </c>
      <c r="I100" s="58">
        <f>+G100</f>
        <v>52243558</v>
      </c>
      <c r="J100" s="58"/>
      <c r="K100" s="57" t="s">
        <v>618</v>
      </c>
      <c r="L100" s="43" t="s">
        <v>619</v>
      </c>
      <c r="M100" s="76" t="s">
        <v>620</v>
      </c>
      <c r="N100" s="59">
        <v>43998</v>
      </c>
      <c r="O100" s="57">
        <v>1363</v>
      </c>
      <c r="P100" s="76" t="str">
        <f>VLOOKUP(O100,[1]Listas!$A$2:$B$16,2,0)</f>
        <v>Fortalecimiento de la gestión local y de las acciones de vigilancia y control</v>
      </c>
      <c r="Q100" s="60" t="s">
        <v>48</v>
      </c>
      <c r="R100" s="61">
        <v>22048000</v>
      </c>
      <c r="S100" s="59">
        <v>44000</v>
      </c>
      <c r="T100" s="59">
        <v>44121</v>
      </c>
      <c r="U100" s="76" t="s">
        <v>41</v>
      </c>
      <c r="V100" s="62" t="s">
        <v>622</v>
      </c>
      <c r="W100" s="63" t="s">
        <v>394</v>
      </c>
      <c r="X100" s="60" t="s">
        <v>40</v>
      </c>
      <c r="Y100" s="60">
        <v>0</v>
      </c>
      <c r="Z100" s="64" t="str">
        <f>IF(Y100&lt;1,"NA",Y100-X100)</f>
        <v>NA</v>
      </c>
      <c r="AA100" s="44" t="s">
        <v>40</v>
      </c>
      <c r="AB100" s="44" t="s">
        <v>40</v>
      </c>
      <c r="AC100" s="44" t="s">
        <v>40</v>
      </c>
      <c r="AD100" s="45" t="s">
        <v>40</v>
      </c>
      <c r="AE100" s="44" t="s">
        <v>40</v>
      </c>
      <c r="AF100" s="68" t="s">
        <v>40</v>
      </c>
      <c r="AG100" s="44" t="s">
        <v>40</v>
      </c>
      <c r="AH100" s="44" t="s">
        <v>40</v>
      </c>
      <c r="AI100" s="59" t="str">
        <f t="shared" ref="AI100:AK101" si="18">+AE100</f>
        <v>NA</v>
      </c>
      <c r="AJ100" s="67" t="str">
        <f t="shared" si="18"/>
        <v>NA</v>
      </c>
      <c r="AK100" s="57" t="str">
        <f t="shared" si="18"/>
        <v>NA</v>
      </c>
    </row>
    <row r="101" spans="1:37" s="46" customFormat="1" ht="16" customHeight="1" x14ac:dyDescent="0.25">
      <c r="A101" s="42">
        <v>94</v>
      </c>
      <c r="B101" s="39" t="s">
        <v>42</v>
      </c>
      <c r="C101" s="40" t="str">
        <f t="shared" ca="1" si="9"/>
        <v>EN EJECUCION</v>
      </c>
      <c r="D101" s="41">
        <f t="shared" ca="1" si="10"/>
        <v>0.52820512820512822</v>
      </c>
      <c r="E101" s="57" t="s">
        <v>623</v>
      </c>
      <c r="F101" s="57" t="s">
        <v>624</v>
      </c>
      <c r="G101" s="58">
        <v>52149245</v>
      </c>
      <c r="H101" s="58" t="str">
        <f>+F101</f>
        <v>MARBY YANET MARTINEZ ORTIZ</v>
      </c>
      <c r="I101" s="58">
        <f>+G101</f>
        <v>52149245</v>
      </c>
      <c r="J101" s="58"/>
      <c r="K101" s="57" t="s">
        <v>625</v>
      </c>
      <c r="L101" s="43" t="s">
        <v>626</v>
      </c>
      <c r="M101" s="76" t="s">
        <v>627</v>
      </c>
      <c r="N101" s="59">
        <v>43999</v>
      </c>
      <c r="O101" s="57">
        <v>1378</v>
      </c>
      <c r="P101" s="76" t="str">
        <f>VLOOKUP(O101,[1]Listas!$A$2:$B$16,2,0)</f>
        <v>Igualdad y autonomía para una Kennedy incluyente</v>
      </c>
      <c r="Q101" s="60" t="s">
        <v>48</v>
      </c>
      <c r="R101" s="61">
        <v>33632000</v>
      </c>
      <c r="S101" s="59">
        <v>44001</v>
      </c>
      <c r="T101" s="59">
        <v>44196</v>
      </c>
      <c r="U101" s="76" t="s">
        <v>41</v>
      </c>
      <c r="V101" s="62" t="s">
        <v>628</v>
      </c>
      <c r="W101" s="63" t="s">
        <v>51</v>
      </c>
      <c r="X101" s="60" t="s">
        <v>40</v>
      </c>
      <c r="Y101" s="60">
        <v>0</v>
      </c>
      <c r="Z101" s="64" t="str">
        <f>IF(Y101&lt;1,"NA",Y101-X101)</f>
        <v>NA</v>
      </c>
      <c r="AA101" s="44" t="s">
        <v>40</v>
      </c>
      <c r="AB101" s="44" t="s">
        <v>40</v>
      </c>
      <c r="AC101" s="44" t="s">
        <v>40</v>
      </c>
      <c r="AD101" s="45" t="s">
        <v>40</v>
      </c>
      <c r="AE101" s="44" t="s">
        <v>40</v>
      </c>
      <c r="AF101" s="68" t="s">
        <v>40</v>
      </c>
      <c r="AG101" s="44" t="s">
        <v>40</v>
      </c>
      <c r="AH101" s="44" t="s">
        <v>40</v>
      </c>
      <c r="AI101" s="59" t="str">
        <f t="shared" si="18"/>
        <v>NA</v>
      </c>
      <c r="AJ101" s="67" t="str">
        <f t="shared" si="18"/>
        <v>NA</v>
      </c>
      <c r="AK101" s="57" t="str">
        <f t="shared" si="18"/>
        <v>NA</v>
      </c>
    </row>
    <row r="102" spans="1:37" s="46" customFormat="1" ht="16" customHeight="1" x14ac:dyDescent="0.25">
      <c r="A102" s="42">
        <v>95</v>
      </c>
      <c r="B102" s="39" t="s">
        <v>42</v>
      </c>
      <c r="C102" s="40" t="str">
        <f t="shared" si="9"/>
        <v>NO ADJUDICADO</v>
      </c>
      <c r="D102" s="41" t="str">
        <f t="shared" ca="1" si="10"/>
        <v>0%</v>
      </c>
      <c r="E102" s="73" t="s">
        <v>629</v>
      </c>
      <c r="F102" s="73" t="s">
        <v>630</v>
      </c>
      <c r="G102" s="58" t="s">
        <v>40</v>
      </c>
      <c r="H102" s="75" t="s">
        <v>40</v>
      </c>
      <c r="I102" s="75" t="s">
        <v>40</v>
      </c>
      <c r="J102" s="58"/>
      <c r="K102" s="73" t="s">
        <v>631</v>
      </c>
      <c r="L102" s="77" t="s">
        <v>40</v>
      </c>
      <c r="M102" s="78" t="s">
        <v>40</v>
      </c>
      <c r="N102" s="60" t="s">
        <v>40</v>
      </c>
      <c r="O102" s="60" t="s">
        <v>40</v>
      </c>
      <c r="P102" s="78" t="s">
        <v>40</v>
      </c>
      <c r="Q102" s="60" t="s">
        <v>40</v>
      </c>
      <c r="R102" s="60" t="s">
        <v>40</v>
      </c>
      <c r="S102" s="60" t="s">
        <v>40</v>
      </c>
      <c r="T102" s="60" t="s">
        <v>40</v>
      </c>
      <c r="U102" s="78" t="s">
        <v>40</v>
      </c>
      <c r="V102" s="62"/>
      <c r="W102" s="63" t="s">
        <v>40</v>
      </c>
      <c r="X102" s="60" t="s">
        <v>40</v>
      </c>
      <c r="Y102" s="60" t="s">
        <v>40</v>
      </c>
      <c r="Z102" s="60" t="s">
        <v>40</v>
      </c>
      <c r="AA102" s="60" t="s">
        <v>40</v>
      </c>
      <c r="AB102" s="60" t="s">
        <v>40</v>
      </c>
      <c r="AC102" s="60" t="s">
        <v>40</v>
      </c>
      <c r="AD102" s="65" t="s">
        <v>40</v>
      </c>
      <c r="AE102" s="60" t="s">
        <v>40</v>
      </c>
      <c r="AF102" s="60" t="s">
        <v>40</v>
      </c>
      <c r="AG102" s="60" t="s">
        <v>40</v>
      </c>
      <c r="AH102" s="60" t="s">
        <v>40</v>
      </c>
      <c r="AI102" s="60" t="s">
        <v>40</v>
      </c>
      <c r="AJ102" s="79" t="s">
        <v>40</v>
      </c>
      <c r="AK102" s="60" t="s">
        <v>40</v>
      </c>
    </row>
    <row r="103" spans="1:37" s="46" customFormat="1" ht="16" customHeight="1" x14ac:dyDescent="0.25">
      <c r="A103" s="42">
        <v>96</v>
      </c>
      <c r="B103" s="39" t="s">
        <v>42</v>
      </c>
      <c r="C103" s="40" t="str">
        <f t="shared" ca="1" si="9"/>
        <v>TERMINADO</v>
      </c>
      <c r="D103" s="41">
        <f t="shared" ca="1" si="10"/>
        <v>1</v>
      </c>
      <c r="E103" s="73" t="s">
        <v>632</v>
      </c>
      <c r="F103" s="73" t="s">
        <v>633</v>
      </c>
      <c r="G103" s="58" t="s">
        <v>359</v>
      </c>
      <c r="H103" s="58" t="s">
        <v>360</v>
      </c>
      <c r="I103" s="58" t="s">
        <v>361</v>
      </c>
      <c r="J103" s="58"/>
      <c r="K103" s="73" t="s">
        <v>634</v>
      </c>
      <c r="L103" s="43" t="s">
        <v>635</v>
      </c>
      <c r="M103" s="76" t="s">
        <v>636</v>
      </c>
      <c r="N103" s="65">
        <v>44002</v>
      </c>
      <c r="O103" s="60">
        <v>1371</v>
      </c>
      <c r="P103" s="76" t="str">
        <f>VLOOKUP(O103,[1]Listas!$A$2:$B$16,2,0)</f>
        <v>Fortalecimiento de la participación</v>
      </c>
      <c r="Q103" s="60" t="s">
        <v>48</v>
      </c>
      <c r="R103" s="61">
        <v>485117229</v>
      </c>
      <c r="S103" s="65">
        <v>44005</v>
      </c>
      <c r="T103" s="59">
        <v>44043</v>
      </c>
      <c r="U103" s="76" t="s">
        <v>41</v>
      </c>
      <c r="V103" s="62" t="s">
        <v>637</v>
      </c>
      <c r="W103" s="63" t="s">
        <v>40</v>
      </c>
      <c r="X103" s="60" t="s">
        <v>40</v>
      </c>
      <c r="Y103" s="60">
        <v>0</v>
      </c>
      <c r="Z103" s="64" t="str">
        <f t="shared" ref="Z103:Z166" si="19">IF(Y103&lt;1,"NA",Y103-X103)</f>
        <v>NA</v>
      </c>
      <c r="AA103" s="44" t="s">
        <v>40</v>
      </c>
      <c r="AB103" s="44" t="s">
        <v>40</v>
      </c>
      <c r="AC103" s="44" t="s">
        <v>40</v>
      </c>
      <c r="AD103" s="45" t="s">
        <v>40</v>
      </c>
      <c r="AE103" s="44" t="s">
        <v>40</v>
      </c>
      <c r="AF103" s="68" t="s">
        <v>40</v>
      </c>
      <c r="AG103" s="44" t="s">
        <v>40</v>
      </c>
      <c r="AH103" s="44" t="s">
        <v>40</v>
      </c>
      <c r="AI103" s="59" t="str">
        <f t="shared" ref="AI103:AK134" si="20">+AE103</f>
        <v>NA</v>
      </c>
      <c r="AJ103" s="67" t="str">
        <f t="shared" si="20"/>
        <v>NA</v>
      </c>
      <c r="AK103" s="57" t="str">
        <f t="shared" si="20"/>
        <v>NA</v>
      </c>
    </row>
    <row r="104" spans="1:37" s="46" customFormat="1" ht="16" customHeight="1" x14ac:dyDescent="0.25">
      <c r="A104" s="42">
        <v>97</v>
      </c>
      <c r="B104" s="39" t="s">
        <v>42</v>
      </c>
      <c r="C104" s="40" t="str">
        <f t="shared" ca="1" si="9"/>
        <v>EN EJECUCION</v>
      </c>
      <c r="D104" s="41">
        <f t="shared" ca="1" si="10"/>
        <v>0.51322751322751325</v>
      </c>
      <c r="E104" s="57" t="s">
        <v>638</v>
      </c>
      <c r="F104" s="57" t="s">
        <v>639</v>
      </c>
      <c r="G104" s="58">
        <v>1019016609</v>
      </c>
      <c r="H104" s="58" t="str">
        <f t="shared" ref="H104:I135" si="21">+F104</f>
        <v>CRISTIAN DARIO DUARTE LESMES</v>
      </c>
      <c r="I104" s="58">
        <f t="shared" si="21"/>
        <v>1019016609</v>
      </c>
      <c r="J104" s="58"/>
      <c r="K104" s="57" t="s">
        <v>640</v>
      </c>
      <c r="L104" s="43" t="s">
        <v>641</v>
      </c>
      <c r="M104" s="76" t="s">
        <v>642</v>
      </c>
      <c r="N104" s="59">
        <v>44006</v>
      </c>
      <c r="O104" s="57">
        <v>1360</v>
      </c>
      <c r="P104" s="76" t="str">
        <f>VLOOKUP(O104,[1]Listas!$A$2:$B$16,2,0)</f>
        <v>Fortalecimiento de las instituciones educativas distritales, para una inclusión
educativa</v>
      </c>
      <c r="Q104" s="60" t="s">
        <v>48</v>
      </c>
      <c r="R104" s="61">
        <v>60320000</v>
      </c>
      <c r="S104" s="59">
        <v>44007</v>
      </c>
      <c r="T104" s="59">
        <v>44196</v>
      </c>
      <c r="U104" s="76" t="s">
        <v>41</v>
      </c>
      <c r="V104" s="62" t="s">
        <v>643</v>
      </c>
      <c r="W104" s="63" t="s">
        <v>51</v>
      </c>
      <c r="X104" s="60" t="s">
        <v>40</v>
      </c>
      <c r="Y104" s="60">
        <v>0</v>
      </c>
      <c r="Z104" s="64" t="str">
        <f t="shared" si="19"/>
        <v>NA</v>
      </c>
      <c r="AA104" s="44" t="s">
        <v>40</v>
      </c>
      <c r="AB104" s="44" t="s">
        <v>40</v>
      </c>
      <c r="AC104" s="44" t="s">
        <v>40</v>
      </c>
      <c r="AD104" s="45" t="s">
        <v>40</v>
      </c>
      <c r="AE104" s="44" t="s">
        <v>40</v>
      </c>
      <c r="AF104" s="68" t="s">
        <v>40</v>
      </c>
      <c r="AG104" s="44" t="s">
        <v>40</v>
      </c>
      <c r="AH104" s="44" t="s">
        <v>40</v>
      </c>
      <c r="AI104" s="59" t="str">
        <f t="shared" si="20"/>
        <v>NA</v>
      </c>
      <c r="AJ104" s="67" t="str">
        <f t="shared" si="20"/>
        <v>NA</v>
      </c>
      <c r="AK104" s="57" t="str">
        <f t="shared" si="20"/>
        <v>NA</v>
      </c>
    </row>
    <row r="105" spans="1:37" s="46" customFormat="1" ht="16" customHeight="1" x14ac:dyDescent="0.25">
      <c r="A105" s="42">
        <v>98</v>
      </c>
      <c r="B105" s="39" t="s">
        <v>42</v>
      </c>
      <c r="C105" s="40" t="str">
        <f t="shared" ca="1" si="9"/>
        <v>EN EJECUCION</v>
      </c>
      <c r="D105" s="41">
        <f t="shared" ca="1" si="10"/>
        <v>0.52747252747252749</v>
      </c>
      <c r="E105" s="57" t="s">
        <v>644</v>
      </c>
      <c r="F105" s="57" t="s">
        <v>645</v>
      </c>
      <c r="G105" s="66">
        <v>1010173266</v>
      </c>
      <c r="H105" s="58" t="str">
        <f t="shared" si="21"/>
        <v>LEÓN DARÍO RAMÍREZ RANGEL</v>
      </c>
      <c r="I105" s="58">
        <f t="shared" si="21"/>
        <v>1010173266</v>
      </c>
      <c r="J105" s="58"/>
      <c r="K105" s="57" t="s">
        <v>646</v>
      </c>
      <c r="L105" s="43" t="s">
        <v>647</v>
      </c>
      <c r="M105" s="78" t="s">
        <v>648</v>
      </c>
      <c r="N105" s="65">
        <v>44007</v>
      </c>
      <c r="O105" s="60">
        <v>1363</v>
      </c>
      <c r="P105" s="76" t="str">
        <f>VLOOKUP(O105,[1]Listas!$A$2:$B$16,2,0)</f>
        <v>Fortalecimiento de la gestión local y de las acciones de vigilancia y control</v>
      </c>
      <c r="Q105" s="60" t="s">
        <v>48</v>
      </c>
      <c r="R105" s="69">
        <v>34200000</v>
      </c>
      <c r="S105" s="65">
        <v>44008</v>
      </c>
      <c r="T105" s="59">
        <v>44190</v>
      </c>
      <c r="U105" s="76" t="s">
        <v>41</v>
      </c>
      <c r="V105" s="62" t="s">
        <v>649</v>
      </c>
      <c r="W105" s="63" t="s">
        <v>394</v>
      </c>
      <c r="X105" s="60" t="s">
        <v>40</v>
      </c>
      <c r="Y105" s="60">
        <v>0</v>
      </c>
      <c r="Z105" s="64" t="str">
        <f t="shared" si="19"/>
        <v>NA</v>
      </c>
      <c r="AA105" s="44" t="s">
        <v>40</v>
      </c>
      <c r="AB105" s="44" t="s">
        <v>40</v>
      </c>
      <c r="AC105" s="44" t="s">
        <v>40</v>
      </c>
      <c r="AD105" s="45" t="s">
        <v>40</v>
      </c>
      <c r="AE105" s="44" t="s">
        <v>40</v>
      </c>
      <c r="AF105" s="68" t="s">
        <v>40</v>
      </c>
      <c r="AG105" s="44" t="s">
        <v>40</v>
      </c>
      <c r="AH105" s="44" t="s">
        <v>40</v>
      </c>
      <c r="AI105" s="59" t="str">
        <f t="shared" si="20"/>
        <v>NA</v>
      </c>
      <c r="AJ105" s="67" t="str">
        <f t="shared" si="20"/>
        <v>NA</v>
      </c>
      <c r="AK105" s="57" t="str">
        <f t="shared" si="20"/>
        <v>NA</v>
      </c>
    </row>
    <row r="106" spans="1:37" s="46" customFormat="1" ht="16" customHeight="1" x14ac:dyDescent="0.25">
      <c r="A106" s="42">
        <v>99</v>
      </c>
      <c r="B106" s="39" t="s">
        <v>42</v>
      </c>
      <c r="C106" s="40" t="str">
        <f t="shared" ca="1" si="9"/>
        <v>EN EJECUCION</v>
      </c>
      <c r="D106" s="41">
        <f t="shared" ca="1" si="10"/>
        <v>0.2975206611570248</v>
      </c>
      <c r="E106" s="57" t="s">
        <v>650</v>
      </c>
      <c r="F106" s="57" t="s">
        <v>651</v>
      </c>
      <c r="G106" s="58">
        <v>52702473</v>
      </c>
      <c r="H106" s="58" t="str">
        <f t="shared" si="21"/>
        <v>ADRIANA DEVIA DIAZ</v>
      </c>
      <c r="I106" s="58">
        <f t="shared" si="21"/>
        <v>52702473</v>
      </c>
      <c r="J106" s="58"/>
      <c r="K106" s="57" t="s">
        <v>652</v>
      </c>
      <c r="L106" s="43" t="s">
        <v>653</v>
      </c>
      <c r="M106" s="76" t="s">
        <v>654</v>
      </c>
      <c r="N106" s="59">
        <v>44008</v>
      </c>
      <c r="O106" s="60">
        <v>1363</v>
      </c>
      <c r="P106" s="76" t="str">
        <f>VLOOKUP(O106,[1]Listas!$A$2:$B$16,2,0)</f>
        <v>Fortalecimiento de la gestión local y de las acciones de vigilancia y control</v>
      </c>
      <c r="Q106" s="60" t="s">
        <v>48</v>
      </c>
      <c r="R106" s="61">
        <v>16134000</v>
      </c>
      <c r="S106" s="59">
        <v>44068</v>
      </c>
      <c r="T106" s="59">
        <v>44189</v>
      </c>
      <c r="U106" s="76" t="s">
        <v>41</v>
      </c>
      <c r="V106" s="62" t="s">
        <v>655</v>
      </c>
      <c r="W106" s="63" t="s">
        <v>67</v>
      </c>
      <c r="X106" s="60" t="s">
        <v>40</v>
      </c>
      <c r="Y106" s="60">
        <v>0</v>
      </c>
      <c r="Z106" s="64" t="str">
        <f t="shared" si="19"/>
        <v>NA</v>
      </c>
      <c r="AA106" s="44" t="s">
        <v>40</v>
      </c>
      <c r="AB106" s="44" t="s">
        <v>656</v>
      </c>
      <c r="AC106" s="44" t="s">
        <v>651</v>
      </c>
      <c r="AD106" s="45">
        <v>44067</v>
      </c>
      <c r="AE106" s="44" t="s">
        <v>40</v>
      </c>
      <c r="AF106" s="68" t="s">
        <v>40</v>
      </c>
      <c r="AG106" s="44" t="s">
        <v>40</v>
      </c>
      <c r="AH106" s="44" t="s">
        <v>40</v>
      </c>
      <c r="AI106" s="59" t="str">
        <f t="shared" si="20"/>
        <v>NA</v>
      </c>
      <c r="AJ106" s="67" t="str">
        <f t="shared" si="20"/>
        <v>NA</v>
      </c>
      <c r="AK106" s="57" t="str">
        <f t="shared" si="20"/>
        <v>NA</v>
      </c>
    </row>
    <row r="107" spans="1:37" s="46" customFormat="1" ht="16" customHeight="1" x14ac:dyDescent="0.25">
      <c r="A107" s="42">
        <v>100</v>
      </c>
      <c r="B107" s="39" t="s">
        <v>42</v>
      </c>
      <c r="C107" s="40" t="str">
        <f t="shared" ca="1" si="9"/>
        <v>EN EJECUCION</v>
      </c>
      <c r="D107" s="41">
        <f t="shared" ca="1" si="10"/>
        <v>0.74590163934426235</v>
      </c>
      <c r="E107" s="57" t="s">
        <v>657</v>
      </c>
      <c r="F107" s="57" t="s">
        <v>658</v>
      </c>
      <c r="G107" s="58">
        <v>1012444924</v>
      </c>
      <c r="H107" s="58" t="str">
        <f t="shared" si="21"/>
        <v>LAURA ALEJANDRA PEÑA SIERRA</v>
      </c>
      <c r="I107" s="58">
        <f t="shared" si="21"/>
        <v>1012444924</v>
      </c>
      <c r="J107" s="58"/>
      <c r="K107" s="57" t="s">
        <v>659</v>
      </c>
      <c r="L107" s="43" t="s">
        <v>660</v>
      </c>
      <c r="M107" s="76" t="s">
        <v>661</v>
      </c>
      <c r="N107" s="59">
        <v>44008</v>
      </c>
      <c r="O107" s="57">
        <v>1363</v>
      </c>
      <c r="P107" s="76" t="str">
        <f>VLOOKUP(O107,[1]Listas!$A$2:$B$16,2,0)</f>
        <v>Fortalecimiento de la gestión local y de las acciones de vigilancia y control</v>
      </c>
      <c r="Q107" s="60" t="s">
        <v>48</v>
      </c>
      <c r="R107" s="61">
        <v>9988000</v>
      </c>
      <c r="S107" s="59">
        <v>44013</v>
      </c>
      <c r="T107" s="59">
        <v>44135</v>
      </c>
      <c r="U107" s="76" t="s">
        <v>41</v>
      </c>
      <c r="V107" s="62" t="s">
        <v>662</v>
      </c>
      <c r="W107" s="63" t="s">
        <v>380</v>
      </c>
      <c r="X107" s="60" t="s">
        <v>40</v>
      </c>
      <c r="Y107" s="60">
        <v>0</v>
      </c>
      <c r="Z107" s="64" t="str">
        <f t="shared" si="19"/>
        <v>NA</v>
      </c>
      <c r="AA107" s="44" t="s">
        <v>40</v>
      </c>
      <c r="AB107" s="44" t="s">
        <v>40</v>
      </c>
      <c r="AC107" s="44" t="s">
        <v>40</v>
      </c>
      <c r="AD107" s="45" t="s">
        <v>40</v>
      </c>
      <c r="AE107" s="44" t="s">
        <v>40</v>
      </c>
      <c r="AF107" s="68" t="s">
        <v>40</v>
      </c>
      <c r="AG107" s="44" t="s">
        <v>40</v>
      </c>
      <c r="AH107" s="44" t="s">
        <v>40</v>
      </c>
      <c r="AI107" s="59" t="str">
        <f t="shared" si="20"/>
        <v>NA</v>
      </c>
      <c r="AJ107" s="67" t="str">
        <f t="shared" si="20"/>
        <v>NA</v>
      </c>
      <c r="AK107" s="57" t="str">
        <f t="shared" si="20"/>
        <v>NA</v>
      </c>
    </row>
    <row r="108" spans="1:37" s="46" customFormat="1" ht="16" customHeight="1" x14ac:dyDescent="0.25">
      <c r="A108" s="42">
        <v>101</v>
      </c>
      <c r="B108" s="39" t="s">
        <v>42</v>
      </c>
      <c r="C108" s="40" t="str">
        <f t="shared" ca="1" si="9"/>
        <v>EN EJECUCION</v>
      </c>
      <c r="D108" s="41">
        <f t="shared" ca="1" si="10"/>
        <v>0.49726775956284153</v>
      </c>
      <c r="E108" s="57" t="s">
        <v>663</v>
      </c>
      <c r="F108" s="57" t="s">
        <v>664</v>
      </c>
      <c r="G108" s="58">
        <v>1026288168</v>
      </c>
      <c r="H108" s="58" t="str">
        <f t="shared" si="21"/>
        <v>LEIDY JAQUELINE CAMARGO RODRIGUEZ</v>
      </c>
      <c r="I108" s="58">
        <f t="shared" si="21"/>
        <v>1026288168</v>
      </c>
      <c r="J108" s="58"/>
      <c r="K108" s="57" t="s">
        <v>665</v>
      </c>
      <c r="L108" s="43" t="s">
        <v>666</v>
      </c>
      <c r="M108" s="76" t="s">
        <v>667</v>
      </c>
      <c r="N108" s="59">
        <v>44008</v>
      </c>
      <c r="O108" s="57">
        <v>1363</v>
      </c>
      <c r="P108" s="76" t="str">
        <f>VLOOKUP(O108,[1]Listas!$A$2:$B$16,2,0)</f>
        <v>Fortalecimiento de la gestión local y de las acciones de vigilancia y control</v>
      </c>
      <c r="Q108" s="60" t="s">
        <v>48</v>
      </c>
      <c r="R108" s="61">
        <v>17904000</v>
      </c>
      <c r="S108" s="59">
        <v>44013</v>
      </c>
      <c r="T108" s="59">
        <v>44196</v>
      </c>
      <c r="U108" s="76" t="s">
        <v>41</v>
      </c>
      <c r="V108" s="62" t="s">
        <v>668</v>
      </c>
      <c r="W108" s="63" t="s">
        <v>394</v>
      </c>
      <c r="X108" s="60" t="s">
        <v>40</v>
      </c>
      <c r="Y108" s="60">
        <v>0</v>
      </c>
      <c r="Z108" s="64" t="str">
        <f t="shared" si="19"/>
        <v>NA</v>
      </c>
      <c r="AA108" s="44" t="s">
        <v>40</v>
      </c>
      <c r="AB108" s="44" t="s">
        <v>40</v>
      </c>
      <c r="AC108" s="44" t="s">
        <v>40</v>
      </c>
      <c r="AD108" s="45" t="s">
        <v>40</v>
      </c>
      <c r="AE108" s="44" t="s">
        <v>40</v>
      </c>
      <c r="AF108" s="68" t="s">
        <v>40</v>
      </c>
      <c r="AG108" s="44" t="s">
        <v>40</v>
      </c>
      <c r="AH108" s="44" t="s">
        <v>40</v>
      </c>
      <c r="AI108" s="59" t="str">
        <f t="shared" si="20"/>
        <v>NA</v>
      </c>
      <c r="AJ108" s="67" t="str">
        <f t="shared" si="20"/>
        <v>NA</v>
      </c>
      <c r="AK108" s="57" t="str">
        <f t="shared" si="20"/>
        <v>NA</v>
      </c>
    </row>
    <row r="109" spans="1:37" s="46" customFormat="1" ht="16" customHeight="1" x14ac:dyDescent="0.25">
      <c r="A109" s="42">
        <v>102</v>
      </c>
      <c r="B109" s="39" t="s">
        <v>42</v>
      </c>
      <c r="C109" s="40" t="str">
        <f t="shared" ca="1" si="9"/>
        <v>EN EJECUCION</v>
      </c>
      <c r="D109" s="41">
        <f t="shared" ca="1" si="10"/>
        <v>0.74590163934426235</v>
      </c>
      <c r="E109" s="57" t="s">
        <v>669</v>
      </c>
      <c r="F109" s="57" t="s">
        <v>670</v>
      </c>
      <c r="G109" s="58">
        <v>1030587457</v>
      </c>
      <c r="H109" s="58" t="str">
        <f t="shared" si="21"/>
        <v>ANDREA TATIANA OSORIO VANEGAS.</v>
      </c>
      <c r="I109" s="58">
        <f t="shared" si="21"/>
        <v>1030587457</v>
      </c>
      <c r="J109" s="58"/>
      <c r="K109" s="57" t="s">
        <v>671</v>
      </c>
      <c r="L109" s="43" t="s">
        <v>672</v>
      </c>
      <c r="M109" s="76" t="s">
        <v>673</v>
      </c>
      <c r="N109" s="59">
        <v>44008</v>
      </c>
      <c r="O109" s="57">
        <v>1363</v>
      </c>
      <c r="P109" s="76" t="str">
        <f>VLOOKUP(O109,[1]Listas!$A$2:$B$16,2,0)</f>
        <v>Fortalecimiento de la gestión local y de las acciones de vigilancia y control</v>
      </c>
      <c r="Q109" s="60" t="s">
        <v>48</v>
      </c>
      <c r="R109" s="61">
        <v>22048000</v>
      </c>
      <c r="S109" s="59">
        <v>44013</v>
      </c>
      <c r="T109" s="59">
        <v>44135</v>
      </c>
      <c r="U109" s="76" t="s">
        <v>41</v>
      </c>
      <c r="V109" s="62" t="s">
        <v>674</v>
      </c>
      <c r="W109" s="63" t="s">
        <v>394</v>
      </c>
      <c r="X109" s="60" t="s">
        <v>40</v>
      </c>
      <c r="Y109" s="60">
        <v>0</v>
      </c>
      <c r="Z109" s="64" t="str">
        <f t="shared" si="19"/>
        <v>NA</v>
      </c>
      <c r="AA109" s="44" t="s">
        <v>40</v>
      </c>
      <c r="AB109" s="44" t="s">
        <v>40</v>
      </c>
      <c r="AC109" s="44" t="s">
        <v>40</v>
      </c>
      <c r="AD109" s="45" t="s">
        <v>40</v>
      </c>
      <c r="AE109" s="44" t="s">
        <v>40</v>
      </c>
      <c r="AF109" s="68" t="s">
        <v>40</v>
      </c>
      <c r="AG109" s="44" t="s">
        <v>40</v>
      </c>
      <c r="AH109" s="44" t="s">
        <v>40</v>
      </c>
      <c r="AI109" s="59" t="str">
        <f t="shared" si="20"/>
        <v>NA</v>
      </c>
      <c r="AJ109" s="67" t="str">
        <f t="shared" si="20"/>
        <v>NA</v>
      </c>
      <c r="AK109" s="57" t="str">
        <f t="shared" si="20"/>
        <v>NA</v>
      </c>
    </row>
    <row r="110" spans="1:37" s="46" customFormat="1" ht="16" customHeight="1" x14ac:dyDescent="0.25">
      <c r="A110" s="42">
        <v>103</v>
      </c>
      <c r="B110" s="39" t="s">
        <v>42</v>
      </c>
      <c r="C110" s="40" t="str">
        <f t="shared" ca="1" si="9"/>
        <v>EN EJECUCION</v>
      </c>
      <c r="D110" s="41">
        <f t="shared" ca="1" si="10"/>
        <v>0.74590163934426235</v>
      </c>
      <c r="E110" s="57" t="s">
        <v>675</v>
      </c>
      <c r="F110" s="57" t="s">
        <v>676</v>
      </c>
      <c r="G110" s="58">
        <v>79655150</v>
      </c>
      <c r="H110" s="58" t="str">
        <f t="shared" si="21"/>
        <v>EDISON JAVIER VELÁSQUEZ RODRIGUEZ</v>
      </c>
      <c r="I110" s="58">
        <f t="shared" si="21"/>
        <v>79655150</v>
      </c>
      <c r="J110" s="58"/>
      <c r="K110" s="57" t="s">
        <v>677</v>
      </c>
      <c r="L110" s="77" t="s">
        <v>678</v>
      </c>
      <c r="M110" s="76" t="s">
        <v>679</v>
      </c>
      <c r="N110" s="59">
        <v>44008</v>
      </c>
      <c r="O110" s="57">
        <v>1363</v>
      </c>
      <c r="P110" s="76" t="str">
        <f>VLOOKUP(O110,[1]Listas!$A$2:$B$16,2,0)</f>
        <v>Fortalecimiento de la gestión local y de las acciones de vigilancia y control</v>
      </c>
      <c r="Q110" s="60" t="s">
        <v>48</v>
      </c>
      <c r="R110" s="61">
        <v>33364000</v>
      </c>
      <c r="S110" s="59">
        <v>44013</v>
      </c>
      <c r="T110" s="59">
        <v>44135</v>
      </c>
      <c r="U110" s="76" t="s">
        <v>41</v>
      </c>
      <c r="V110" s="62" t="s">
        <v>680</v>
      </c>
      <c r="W110" s="63" t="s">
        <v>60</v>
      </c>
      <c r="X110" s="60" t="s">
        <v>40</v>
      </c>
      <c r="Y110" s="60">
        <v>0</v>
      </c>
      <c r="Z110" s="64" t="str">
        <f t="shared" si="19"/>
        <v>NA</v>
      </c>
      <c r="AA110" s="44" t="s">
        <v>40</v>
      </c>
      <c r="AB110" s="44" t="s">
        <v>40</v>
      </c>
      <c r="AC110" s="44" t="s">
        <v>40</v>
      </c>
      <c r="AD110" s="45" t="s">
        <v>40</v>
      </c>
      <c r="AE110" s="44" t="s">
        <v>40</v>
      </c>
      <c r="AF110" s="68" t="s">
        <v>40</v>
      </c>
      <c r="AG110" s="44" t="s">
        <v>40</v>
      </c>
      <c r="AH110" s="44" t="s">
        <v>40</v>
      </c>
      <c r="AI110" s="59" t="str">
        <f t="shared" si="20"/>
        <v>NA</v>
      </c>
      <c r="AJ110" s="67" t="str">
        <f t="shared" si="20"/>
        <v>NA</v>
      </c>
      <c r="AK110" s="57" t="str">
        <f t="shared" si="20"/>
        <v>NA</v>
      </c>
    </row>
    <row r="111" spans="1:37" s="46" customFormat="1" ht="16" customHeight="1" x14ac:dyDescent="0.25">
      <c r="A111" s="42">
        <v>104</v>
      </c>
      <c r="B111" s="39" t="s">
        <v>42</v>
      </c>
      <c r="C111" s="40" t="str">
        <f t="shared" ca="1" si="9"/>
        <v>EN EJECUCION</v>
      </c>
      <c r="D111" s="41">
        <f t="shared" ca="1" si="10"/>
        <v>0.73553719008264462</v>
      </c>
      <c r="E111" s="57" t="s">
        <v>681</v>
      </c>
      <c r="F111" s="57" t="s">
        <v>682</v>
      </c>
      <c r="G111" s="58">
        <v>1032461308</v>
      </c>
      <c r="H111" s="58" t="str">
        <f t="shared" si="21"/>
        <v>LAURA XIMENA PERDOMO CEDEÑO</v>
      </c>
      <c r="I111" s="58">
        <f t="shared" si="21"/>
        <v>1032461308</v>
      </c>
      <c r="J111" s="58"/>
      <c r="K111" s="57" t="s">
        <v>683</v>
      </c>
      <c r="L111" s="43" t="s">
        <v>684</v>
      </c>
      <c r="M111" s="76" t="s">
        <v>685</v>
      </c>
      <c r="N111" s="59">
        <v>44012</v>
      </c>
      <c r="O111" s="57">
        <v>1380</v>
      </c>
      <c r="P111" s="76" t="str">
        <f>VLOOKUP(O111,[1]Listas!$A$2:$B$16,2,0)</f>
        <v>Mi casa me pertenece</v>
      </c>
      <c r="Q111" s="60" t="s">
        <v>48</v>
      </c>
      <c r="R111" s="61">
        <v>21840000</v>
      </c>
      <c r="S111" s="59">
        <v>44015</v>
      </c>
      <c r="T111" s="59">
        <v>44136</v>
      </c>
      <c r="U111" s="76" t="s">
        <v>41</v>
      </c>
      <c r="V111" s="62" t="s">
        <v>686</v>
      </c>
      <c r="W111" s="63" t="s">
        <v>51</v>
      </c>
      <c r="X111" s="60" t="s">
        <v>40</v>
      </c>
      <c r="Y111" s="60">
        <v>0</v>
      </c>
      <c r="Z111" s="64" t="str">
        <f t="shared" si="19"/>
        <v>NA</v>
      </c>
      <c r="AA111" s="44" t="s">
        <v>40</v>
      </c>
      <c r="AB111" s="44" t="s">
        <v>40</v>
      </c>
      <c r="AC111" s="44" t="s">
        <v>40</v>
      </c>
      <c r="AD111" s="45" t="s">
        <v>40</v>
      </c>
      <c r="AE111" s="44" t="s">
        <v>40</v>
      </c>
      <c r="AF111" s="68" t="s">
        <v>40</v>
      </c>
      <c r="AG111" s="44" t="s">
        <v>40</v>
      </c>
      <c r="AH111" s="44" t="s">
        <v>40</v>
      </c>
      <c r="AI111" s="59" t="str">
        <f t="shared" si="20"/>
        <v>NA</v>
      </c>
      <c r="AJ111" s="67" t="str">
        <f t="shared" si="20"/>
        <v>NA</v>
      </c>
      <c r="AK111" s="57" t="str">
        <f t="shared" si="20"/>
        <v>NA</v>
      </c>
    </row>
    <row r="112" spans="1:37" s="46" customFormat="1" ht="16" customHeight="1" x14ac:dyDescent="0.25">
      <c r="A112" s="42">
        <v>105</v>
      </c>
      <c r="B112" s="39" t="s">
        <v>42</v>
      </c>
      <c r="C112" s="40" t="str">
        <f t="shared" ca="1" si="9"/>
        <v>EN EJECUCION</v>
      </c>
      <c r="D112" s="41">
        <f t="shared" ca="1" si="10"/>
        <v>0.70491803278688525</v>
      </c>
      <c r="E112" s="57" t="s">
        <v>687</v>
      </c>
      <c r="F112" s="57" t="s">
        <v>688</v>
      </c>
      <c r="G112" s="58">
        <v>53161176</v>
      </c>
      <c r="H112" s="58" t="str">
        <f t="shared" si="21"/>
        <v>YULY ALEJANDRA VARELA TORRES</v>
      </c>
      <c r="I112" s="58">
        <f t="shared" si="21"/>
        <v>53161176</v>
      </c>
      <c r="J112" s="58"/>
      <c r="K112" s="57" t="s">
        <v>689</v>
      </c>
      <c r="L112" s="43" t="s">
        <v>690</v>
      </c>
      <c r="M112" s="76" t="s">
        <v>620</v>
      </c>
      <c r="N112" s="59">
        <v>44012</v>
      </c>
      <c r="O112" s="57">
        <v>1363</v>
      </c>
      <c r="P112" s="76" t="str">
        <f>VLOOKUP(O112,[1]Listas!$A$2:$B$16,2,0)</f>
        <v>Fortalecimiento de la gestión local y de las acciones de vigilancia y control</v>
      </c>
      <c r="Q112" s="60" t="s">
        <v>48</v>
      </c>
      <c r="R112" s="61">
        <v>22048000</v>
      </c>
      <c r="S112" s="59">
        <v>44018</v>
      </c>
      <c r="T112" s="59">
        <v>44140</v>
      </c>
      <c r="U112" s="76" t="s">
        <v>41</v>
      </c>
      <c r="V112" s="62" t="s">
        <v>691</v>
      </c>
      <c r="W112" s="63" t="s">
        <v>394</v>
      </c>
      <c r="X112" s="60" t="s">
        <v>40</v>
      </c>
      <c r="Y112" s="60">
        <v>0</v>
      </c>
      <c r="Z112" s="64" t="str">
        <f t="shared" si="19"/>
        <v>NA</v>
      </c>
      <c r="AA112" s="44" t="s">
        <v>40</v>
      </c>
      <c r="AB112" s="44" t="s">
        <v>40</v>
      </c>
      <c r="AC112" s="44" t="s">
        <v>40</v>
      </c>
      <c r="AD112" s="45" t="s">
        <v>40</v>
      </c>
      <c r="AE112" s="44" t="s">
        <v>40</v>
      </c>
      <c r="AF112" s="68" t="s">
        <v>40</v>
      </c>
      <c r="AG112" s="44" t="s">
        <v>40</v>
      </c>
      <c r="AH112" s="44" t="s">
        <v>40</v>
      </c>
      <c r="AI112" s="59" t="str">
        <f t="shared" si="20"/>
        <v>NA</v>
      </c>
      <c r="AJ112" s="67" t="str">
        <f t="shared" si="20"/>
        <v>NA</v>
      </c>
      <c r="AK112" s="57" t="str">
        <f t="shared" si="20"/>
        <v>NA</v>
      </c>
    </row>
    <row r="113" spans="1:37" s="46" customFormat="1" ht="16" customHeight="1" x14ac:dyDescent="0.25">
      <c r="A113" s="42">
        <v>106</v>
      </c>
      <c r="B113" s="39" t="s">
        <v>42</v>
      </c>
      <c r="C113" s="40" t="str">
        <f t="shared" ca="1" si="9"/>
        <v>EN EJECUCION</v>
      </c>
      <c r="D113" s="41">
        <f t="shared" ca="1" si="10"/>
        <v>0.7350427350427351</v>
      </c>
      <c r="E113" s="57" t="s">
        <v>692</v>
      </c>
      <c r="F113" s="57" t="s">
        <v>693</v>
      </c>
      <c r="G113" s="58">
        <v>79849091</v>
      </c>
      <c r="H113" s="58" t="str">
        <f t="shared" si="21"/>
        <v>HUGO ARMANDO SALINAS RODRIGUEZ</v>
      </c>
      <c r="I113" s="58">
        <f t="shared" si="21"/>
        <v>79849091</v>
      </c>
      <c r="J113" s="58"/>
      <c r="K113" s="57" t="s">
        <v>694</v>
      </c>
      <c r="L113" s="43" t="s">
        <v>695</v>
      </c>
      <c r="M113" s="76" t="s">
        <v>696</v>
      </c>
      <c r="N113" s="65">
        <v>44012</v>
      </c>
      <c r="O113" s="60">
        <v>1363</v>
      </c>
      <c r="P113" s="76" t="str">
        <f>VLOOKUP(O113,[1]Listas!$A$2:$B$16,2,0)</f>
        <v>Fortalecimiento de la gestión local y de las acciones de vigilancia y control</v>
      </c>
      <c r="Q113" s="60" t="s">
        <v>48</v>
      </c>
      <c r="R113" s="69">
        <v>26298980</v>
      </c>
      <c r="S113" s="65">
        <v>44018</v>
      </c>
      <c r="T113" s="59">
        <v>44135</v>
      </c>
      <c r="U113" s="76" t="s">
        <v>41</v>
      </c>
      <c r="V113" s="62" t="s">
        <v>697</v>
      </c>
      <c r="W113" s="63" t="s">
        <v>51</v>
      </c>
      <c r="X113" s="60" t="s">
        <v>40</v>
      </c>
      <c r="Y113" s="60">
        <v>0</v>
      </c>
      <c r="Z113" s="64" t="str">
        <f t="shared" si="19"/>
        <v>NA</v>
      </c>
      <c r="AA113" s="44" t="s">
        <v>40</v>
      </c>
      <c r="AB113" s="44" t="s">
        <v>40</v>
      </c>
      <c r="AC113" s="44" t="s">
        <v>40</v>
      </c>
      <c r="AD113" s="45" t="s">
        <v>40</v>
      </c>
      <c r="AE113" s="44" t="s">
        <v>40</v>
      </c>
      <c r="AF113" s="68" t="s">
        <v>40</v>
      </c>
      <c r="AG113" s="44" t="s">
        <v>40</v>
      </c>
      <c r="AH113" s="44" t="s">
        <v>40</v>
      </c>
      <c r="AI113" s="59" t="str">
        <f t="shared" si="20"/>
        <v>NA</v>
      </c>
      <c r="AJ113" s="67" t="str">
        <f t="shared" si="20"/>
        <v>NA</v>
      </c>
      <c r="AK113" s="57" t="str">
        <f t="shared" si="20"/>
        <v>NA</v>
      </c>
    </row>
    <row r="114" spans="1:37" s="46" customFormat="1" ht="16" customHeight="1" x14ac:dyDescent="0.25">
      <c r="A114" s="42">
        <v>107</v>
      </c>
      <c r="B114" s="39" t="s">
        <v>42</v>
      </c>
      <c r="C114" s="40" t="str">
        <f t="shared" ca="1" si="9"/>
        <v>EN EJECUCION</v>
      </c>
      <c r="D114" s="41">
        <f t="shared" ca="1" si="10"/>
        <v>0.68852459016393441</v>
      </c>
      <c r="E114" s="57" t="s">
        <v>698</v>
      </c>
      <c r="F114" s="57" t="s">
        <v>699</v>
      </c>
      <c r="G114" s="58">
        <v>1024503927</v>
      </c>
      <c r="H114" s="58" t="str">
        <f t="shared" si="21"/>
        <v>ANGIE PAOLA ESCALANTE RODRÍGUEZ</v>
      </c>
      <c r="I114" s="58">
        <f t="shared" si="21"/>
        <v>1024503927</v>
      </c>
      <c r="J114" s="58"/>
      <c r="K114" s="57" t="s">
        <v>700</v>
      </c>
      <c r="L114" s="43" t="s">
        <v>701</v>
      </c>
      <c r="M114" s="76" t="s">
        <v>702</v>
      </c>
      <c r="N114" s="59">
        <v>44012</v>
      </c>
      <c r="O114" s="57">
        <v>1363</v>
      </c>
      <c r="P114" s="76" t="str">
        <f>VLOOKUP(O114,[1]Listas!$A$2:$B$16,2,0)</f>
        <v>Fortalecimiento de la gestión local y de las acciones de vigilancia y control</v>
      </c>
      <c r="Q114" s="60" t="s">
        <v>48</v>
      </c>
      <c r="R114" s="61">
        <v>15414220</v>
      </c>
      <c r="S114" s="59">
        <v>44020</v>
      </c>
      <c r="T114" s="59">
        <v>44142</v>
      </c>
      <c r="U114" s="76" t="s">
        <v>41</v>
      </c>
      <c r="V114" s="62" t="s">
        <v>703</v>
      </c>
      <c r="W114" s="63" t="s">
        <v>67</v>
      </c>
      <c r="X114" s="60" t="s">
        <v>40</v>
      </c>
      <c r="Y114" s="60">
        <v>0</v>
      </c>
      <c r="Z114" s="64" t="str">
        <f t="shared" si="19"/>
        <v>NA</v>
      </c>
      <c r="AA114" s="44" t="s">
        <v>40</v>
      </c>
      <c r="AB114" s="44" t="s">
        <v>40</v>
      </c>
      <c r="AC114" s="44" t="s">
        <v>40</v>
      </c>
      <c r="AD114" s="45" t="s">
        <v>40</v>
      </c>
      <c r="AE114" s="44" t="s">
        <v>40</v>
      </c>
      <c r="AF114" s="68" t="s">
        <v>40</v>
      </c>
      <c r="AG114" s="44" t="s">
        <v>40</v>
      </c>
      <c r="AH114" s="44" t="s">
        <v>40</v>
      </c>
      <c r="AI114" s="59" t="str">
        <f t="shared" si="20"/>
        <v>NA</v>
      </c>
      <c r="AJ114" s="67" t="str">
        <f t="shared" si="20"/>
        <v>NA</v>
      </c>
      <c r="AK114" s="57" t="str">
        <f t="shared" si="20"/>
        <v>NA</v>
      </c>
    </row>
    <row r="115" spans="1:37" s="46" customFormat="1" ht="16" customHeight="1" x14ac:dyDescent="0.25">
      <c r="A115" s="42">
        <v>108</v>
      </c>
      <c r="B115" s="39" t="s">
        <v>42</v>
      </c>
      <c r="C115" s="40" t="str">
        <f t="shared" ca="1" si="9"/>
        <v>EN EJECUCION</v>
      </c>
      <c r="D115" s="41">
        <f t="shared" ca="1" si="10"/>
        <v>0.49726775956284153</v>
      </c>
      <c r="E115" s="57" t="s">
        <v>704</v>
      </c>
      <c r="F115" s="57" t="s">
        <v>705</v>
      </c>
      <c r="G115" s="58">
        <v>1014193169</v>
      </c>
      <c r="H115" s="58" t="str">
        <f t="shared" si="21"/>
        <v>LUIS HERNANDO NIVIA PINZON</v>
      </c>
      <c r="I115" s="58">
        <f t="shared" si="21"/>
        <v>1014193169</v>
      </c>
      <c r="J115" s="58"/>
      <c r="K115" s="57" t="s">
        <v>706</v>
      </c>
      <c r="L115" s="43" t="s">
        <v>707</v>
      </c>
      <c r="M115" s="76" t="s">
        <v>708</v>
      </c>
      <c r="N115" s="59">
        <v>44012</v>
      </c>
      <c r="O115" s="57">
        <v>1363</v>
      </c>
      <c r="P115" s="76" t="str">
        <f>VLOOKUP(O115,[1]Listas!$A$2:$B$16,2,0)</f>
        <v>Fortalecimiento de la gestión local y de las acciones de vigilancia y control</v>
      </c>
      <c r="Q115" s="60" t="s">
        <v>48</v>
      </c>
      <c r="R115" s="61">
        <v>34200000</v>
      </c>
      <c r="S115" s="59">
        <v>44013</v>
      </c>
      <c r="T115" s="59">
        <v>44196</v>
      </c>
      <c r="U115" s="76" t="s">
        <v>41</v>
      </c>
      <c r="V115" s="62" t="s">
        <v>709</v>
      </c>
      <c r="W115" s="63" t="s">
        <v>394</v>
      </c>
      <c r="X115" s="60" t="s">
        <v>40</v>
      </c>
      <c r="Y115" s="60">
        <v>0</v>
      </c>
      <c r="Z115" s="64" t="str">
        <f t="shared" si="19"/>
        <v>NA</v>
      </c>
      <c r="AA115" s="44" t="s">
        <v>40</v>
      </c>
      <c r="AB115" s="44" t="s">
        <v>40</v>
      </c>
      <c r="AC115" s="44" t="s">
        <v>40</v>
      </c>
      <c r="AD115" s="45" t="s">
        <v>40</v>
      </c>
      <c r="AE115" s="44" t="s">
        <v>40</v>
      </c>
      <c r="AF115" s="68" t="s">
        <v>40</v>
      </c>
      <c r="AG115" s="44" t="s">
        <v>40</v>
      </c>
      <c r="AH115" s="44" t="s">
        <v>40</v>
      </c>
      <c r="AI115" s="59" t="str">
        <f t="shared" si="20"/>
        <v>NA</v>
      </c>
      <c r="AJ115" s="67" t="str">
        <f t="shared" si="20"/>
        <v>NA</v>
      </c>
      <c r="AK115" s="57" t="str">
        <f t="shared" si="20"/>
        <v>NA</v>
      </c>
    </row>
    <row r="116" spans="1:37" s="46" customFormat="1" ht="16" customHeight="1" x14ac:dyDescent="0.25">
      <c r="A116" s="42">
        <v>109</v>
      </c>
      <c r="B116" s="39" t="s">
        <v>42</v>
      </c>
      <c r="C116" s="40" t="str">
        <f t="shared" ca="1" si="9"/>
        <v>EN EJECUCION</v>
      </c>
      <c r="D116" s="41">
        <f t="shared" ca="1" si="10"/>
        <v>0.48314606741573035</v>
      </c>
      <c r="E116" s="57" t="s">
        <v>710</v>
      </c>
      <c r="F116" s="57" t="s">
        <v>711</v>
      </c>
      <c r="G116" s="58">
        <v>79102953</v>
      </c>
      <c r="H116" s="58" t="str">
        <f t="shared" si="21"/>
        <v>JUAN ALBERTO CARO CARO</v>
      </c>
      <c r="I116" s="58">
        <f t="shared" si="21"/>
        <v>79102953</v>
      </c>
      <c r="J116" s="58"/>
      <c r="K116" s="57" t="s">
        <v>712</v>
      </c>
      <c r="L116" s="43" t="s">
        <v>713</v>
      </c>
      <c r="M116" s="76" t="s">
        <v>714</v>
      </c>
      <c r="N116" s="59">
        <v>44013</v>
      </c>
      <c r="O116" s="57">
        <v>1371</v>
      </c>
      <c r="P116" s="76" t="str">
        <f>VLOOKUP(O116,[1]Listas!$A$2:$B$16,2,0)</f>
        <v>Fortalecimiento de la participación</v>
      </c>
      <c r="Q116" s="60" t="s">
        <v>48</v>
      </c>
      <c r="R116" s="61">
        <v>25083867</v>
      </c>
      <c r="S116" s="59">
        <v>44018</v>
      </c>
      <c r="T116" s="59">
        <v>44196</v>
      </c>
      <c r="U116" s="76" t="s">
        <v>41</v>
      </c>
      <c r="V116" s="62" t="s">
        <v>715</v>
      </c>
      <c r="W116" s="63" t="s">
        <v>82</v>
      </c>
      <c r="X116" s="60" t="s">
        <v>40</v>
      </c>
      <c r="Y116" s="60">
        <v>0</v>
      </c>
      <c r="Z116" s="64" t="str">
        <f t="shared" si="19"/>
        <v>NA</v>
      </c>
      <c r="AA116" s="44" t="s">
        <v>40</v>
      </c>
      <c r="AB116" s="44" t="s">
        <v>40</v>
      </c>
      <c r="AC116" s="44" t="s">
        <v>40</v>
      </c>
      <c r="AD116" s="45" t="s">
        <v>40</v>
      </c>
      <c r="AE116" s="44" t="s">
        <v>40</v>
      </c>
      <c r="AF116" s="68" t="s">
        <v>40</v>
      </c>
      <c r="AG116" s="44" t="s">
        <v>40</v>
      </c>
      <c r="AH116" s="44" t="s">
        <v>40</v>
      </c>
      <c r="AI116" s="59" t="str">
        <f t="shared" si="20"/>
        <v>NA</v>
      </c>
      <c r="AJ116" s="67" t="str">
        <f t="shared" si="20"/>
        <v>NA</v>
      </c>
      <c r="AK116" s="57" t="str">
        <f t="shared" si="20"/>
        <v>NA</v>
      </c>
    </row>
    <row r="117" spans="1:37" s="46" customFormat="1" ht="16" customHeight="1" x14ac:dyDescent="0.25">
      <c r="A117" s="42">
        <v>110</v>
      </c>
      <c r="B117" s="39" t="s">
        <v>42</v>
      </c>
      <c r="C117" s="40" t="str">
        <f t="shared" ca="1" si="9"/>
        <v>EN EJECUCION</v>
      </c>
      <c r="D117" s="41">
        <f t="shared" ca="1" si="10"/>
        <v>0.69672131147540983</v>
      </c>
      <c r="E117" s="57" t="s">
        <v>716</v>
      </c>
      <c r="F117" s="57" t="s">
        <v>717</v>
      </c>
      <c r="G117" s="58">
        <v>80120721</v>
      </c>
      <c r="H117" s="58" t="str">
        <f t="shared" si="21"/>
        <v>JOHN JAIRO LÓPEZ GAVILÁN</v>
      </c>
      <c r="I117" s="58">
        <f t="shared" si="21"/>
        <v>80120721</v>
      </c>
      <c r="J117" s="58"/>
      <c r="K117" s="57" t="s">
        <v>718</v>
      </c>
      <c r="L117" s="43" t="s">
        <v>719</v>
      </c>
      <c r="M117" s="76" t="s">
        <v>720</v>
      </c>
      <c r="N117" s="59">
        <v>44012</v>
      </c>
      <c r="O117" s="57">
        <v>1363</v>
      </c>
      <c r="P117" s="76" t="str">
        <f>VLOOKUP(O117,[1]Listas!$A$2:$B$16,2,0)</f>
        <v>Fortalecimiento de la gestión local y de las acciones de vigilancia y control</v>
      </c>
      <c r="Q117" s="60" t="s">
        <v>48</v>
      </c>
      <c r="R117" s="61">
        <v>26296000</v>
      </c>
      <c r="S117" s="59">
        <v>44019</v>
      </c>
      <c r="T117" s="59">
        <v>44141</v>
      </c>
      <c r="U117" s="76" t="s">
        <v>41</v>
      </c>
      <c r="V117" s="62" t="s">
        <v>721</v>
      </c>
      <c r="W117" s="63" t="s">
        <v>380</v>
      </c>
      <c r="X117" s="60" t="s">
        <v>40</v>
      </c>
      <c r="Y117" s="60">
        <v>0</v>
      </c>
      <c r="Z117" s="64" t="str">
        <f t="shared" si="19"/>
        <v>NA</v>
      </c>
      <c r="AA117" s="44" t="s">
        <v>40</v>
      </c>
      <c r="AB117" s="44" t="s">
        <v>40</v>
      </c>
      <c r="AC117" s="44" t="s">
        <v>40</v>
      </c>
      <c r="AD117" s="45" t="s">
        <v>40</v>
      </c>
      <c r="AE117" s="44" t="s">
        <v>40</v>
      </c>
      <c r="AF117" s="68" t="s">
        <v>40</v>
      </c>
      <c r="AG117" s="44" t="s">
        <v>40</v>
      </c>
      <c r="AH117" s="44" t="s">
        <v>40</v>
      </c>
      <c r="AI117" s="59" t="str">
        <f t="shared" si="20"/>
        <v>NA</v>
      </c>
      <c r="AJ117" s="67" t="str">
        <f t="shared" si="20"/>
        <v>NA</v>
      </c>
      <c r="AK117" s="57" t="str">
        <f t="shared" si="20"/>
        <v>NA</v>
      </c>
    </row>
    <row r="118" spans="1:37" s="46" customFormat="1" ht="16" customHeight="1" x14ac:dyDescent="0.25">
      <c r="A118" s="42">
        <v>111</v>
      </c>
      <c r="B118" s="39" t="s">
        <v>42</v>
      </c>
      <c r="C118" s="40" t="str">
        <f t="shared" ca="1" si="9"/>
        <v>EN EJECUCION</v>
      </c>
      <c r="D118" s="41">
        <f t="shared" ca="1" si="10"/>
        <v>0.73770491803278693</v>
      </c>
      <c r="E118" s="57" t="s">
        <v>722</v>
      </c>
      <c r="F118" s="57" t="s">
        <v>53</v>
      </c>
      <c r="G118" s="58">
        <v>1016053664</v>
      </c>
      <c r="H118" s="58" t="str">
        <f t="shared" si="21"/>
        <v>DENISS VELASQUEZ BARRERA</v>
      </c>
      <c r="I118" s="58">
        <f t="shared" si="21"/>
        <v>1016053664</v>
      </c>
      <c r="J118" s="58"/>
      <c r="K118" s="57" t="s">
        <v>723</v>
      </c>
      <c r="L118" s="43" t="s">
        <v>724</v>
      </c>
      <c r="M118" s="76" t="s">
        <v>725</v>
      </c>
      <c r="N118" s="59">
        <v>44012</v>
      </c>
      <c r="O118" s="57">
        <v>1363</v>
      </c>
      <c r="P118" s="76" t="str">
        <f>VLOOKUP(O118,[1]Listas!$A$2:$B$16,2,0)</f>
        <v>Fortalecimiento de la gestión local y de las acciones de vigilancia y control</v>
      </c>
      <c r="Q118" s="60" t="s">
        <v>48</v>
      </c>
      <c r="R118" s="61">
        <v>15412000</v>
      </c>
      <c r="S118" s="59">
        <v>44014</v>
      </c>
      <c r="T118" s="59">
        <v>44136</v>
      </c>
      <c r="U118" s="76" t="s">
        <v>41</v>
      </c>
      <c r="V118" s="62" t="s">
        <v>726</v>
      </c>
      <c r="W118" s="63" t="s">
        <v>60</v>
      </c>
      <c r="X118" s="60" t="s">
        <v>40</v>
      </c>
      <c r="Y118" s="60">
        <v>0</v>
      </c>
      <c r="Z118" s="64" t="str">
        <f t="shared" si="19"/>
        <v>NA</v>
      </c>
      <c r="AA118" s="44" t="s">
        <v>40</v>
      </c>
      <c r="AB118" s="44" t="s">
        <v>40</v>
      </c>
      <c r="AC118" s="44" t="s">
        <v>40</v>
      </c>
      <c r="AD118" s="45" t="s">
        <v>40</v>
      </c>
      <c r="AE118" s="44" t="s">
        <v>40</v>
      </c>
      <c r="AF118" s="68" t="s">
        <v>40</v>
      </c>
      <c r="AG118" s="44" t="s">
        <v>40</v>
      </c>
      <c r="AH118" s="44" t="s">
        <v>40</v>
      </c>
      <c r="AI118" s="59" t="str">
        <f t="shared" si="20"/>
        <v>NA</v>
      </c>
      <c r="AJ118" s="67" t="str">
        <f t="shared" si="20"/>
        <v>NA</v>
      </c>
      <c r="AK118" s="57" t="str">
        <f t="shared" si="20"/>
        <v>NA</v>
      </c>
    </row>
    <row r="119" spans="1:37" s="46" customFormat="1" ht="16" customHeight="1" x14ac:dyDescent="0.25">
      <c r="A119" s="42">
        <v>112</v>
      </c>
      <c r="B119" s="39" t="s">
        <v>42</v>
      </c>
      <c r="C119" s="40" t="str">
        <f t="shared" ca="1" si="9"/>
        <v>EN EJECUCION</v>
      </c>
      <c r="D119" s="41">
        <f t="shared" ca="1" si="10"/>
        <v>0.48314606741573035</v>
      </c>
      <c r="E119" s="57" t="s">
        <v>727</v>
      </c>
      <c r="F119" s="57" t="s">
        <v>80</v>
      </c>
      <c r="G119" s="58">
        <v>1015393374</v>
      </c>
      <c r="H119" s="58" t="str">
        <f t="shared" si="21"/>
        <v>LUIS ALEJANDRO VENEGAS ROBAYO</v>
      </c>
      <c r="I119" s="58">
        <f t="shared" si="21"/>
        <v>1015393374</v>
      </c>
      <c r="J119" s="58"/>
      <c r="K119" s="57" t="s">
        <v>728</v>
      </c>
      <c r="L119" s="43" t="s">
        <v>729</v>
      </c>
      <c r="M119" s="76" t="s">
        <v>730</v>
      </c>
      <c r="N119" s="59">
        <v>44014</v>
      </c>
      <c r="O119" s="57">
        <v>1371</v>
      </c>
      <c r="P119" s="76" t="str">
        <f>VLOOKUP(O119,[1]Listas!$A$2:$B$16,2,0)</f>
        <v>Fortalecimiento de la participación</v>
      </c>
      <c r="Q119" s="60" t="s">
        <v>48</v>
      </c>
      <c r="R119" s="61">
        <v>39005734</v>
      </c>
      <c r="S119" s="59">
        <v>44018</v>
      </c>
      <c r="T119" s="59">
        <v>44196</v>
      </c>
      <c r="U119" s="76" t="s">
        <v>41</v>
      </c>
      <c r="V119" s="62" t="s">
        <v>731</v>
      </c>
      <c r="W119" s="63" t="s">
        <v>82</v>
      </c>
      <c r="X119" s="60" t="s">
        <v>40</v>
      </c>
      <c r="Y119" s="60">
        <v>0</v>
      </c>
      <c r="Z119" s="64" t="str">
        <f t="shared" si="19"/>
        <v>NA</v>
      </c>
      <c r="AA119" s="44" t="s">
        <v>40</v>
      </c>
      <c r="AB119" s="44" t="s">
        <v>40</v>
      </c>
      <c r="AC119" s="44" t="s">
        <v>40</v>
      </c>
      <c r="AD119" s="45" t="s">
        <v>40</v>
      </c>
      <c r="AE119" s="44" t="s">
        <v>40</v>
      </c>
      <c r="AF119" s="68" t="s">
        <v>40</v>
      </c>
      <c r="AG119" s="44" t="s">
        <v>40</v>
      </c>
      <c r="AH119" s="44" t="s">
        <v>40</v>
      </c>
      <c r="AI119" s="59" t="str">
        <f t="shared" si="20"/>
        <v>NA</v>
      </c>
      <c r="AJ119" s="67" t="str">
        <f t="shared" si="20"/>
        <v>NA</v>
      </c>
      <c r="AK119" s="57" t="str">
        <f t="shared" si="20"/>
        <v>NA</v>
      </c>
    </row>
    <row r="120" spans="1:37" s="46" customFormat="1" ht="16" customHeight="1" x14ac:dyDescent="0.25">
      <c r="A120" s="42">
        <v>113</v>
      </c>
      <c r="B120" s="39" t="s">
        <v>42</v>
      </c>
      <c r="C120" s="40" t="str">
        <f t="shared" ca="1" si="9"/>
        <v>EN EJECUCION</v>
      </c>
      <c r="D120" s="41">
        <f t="shared" ca="1" si="10"/>
        <v>0.72950819672131151</v>
      </c>
      <c r="E120" s="57" t="s">
        <v>732</v>
      </c>
      <c r="F120" s="57" t="s">
        <v>733</v>
      </c>
      <c r="G120" s="58">
        <v>80727904</v>
      </c>
      <c r="H120" s="58" t="str">
        <f t="shared" si="21"/>
        <v>WILFREDO PAEZ GALINDO</v>
      </c>
      <c r="I120" s="58">
        <f t="shared" si="21"/>
        <v>80727904</v>
      </c>
      <c r="J120" s="58"/>
      <c r="K120" s="57" t="s">
        <v>734</v>
      </c>
      <c r="L120" s="43" t="s">
        <v>735</v>
      </c>
      <c r="M120" s="76" t="s">
        <v>334</v>
      </c>
      <c r="N120" s="59">
        <v>44013</v>
      </c>
      <c r="O120" s="57">
        <v>1363</v>
      </c>
      <c r="P120" s="76" t="str">
        <f>VLOOKUP(O120,[1]Listas!$A$2:$B$16,2,0)</f>
        <v>Fortalecimiento de la gestión local y de las acciones de vigilancia y control</v>
      </c>
      <c r="Q120" s="60" t="s">
        <v>48</v>
      </c>
      <c r="R120" s="61">
        <v>9988000</v>
      </c>
      <c r="S120" s="59">
        <v>44015</v>
      </c>
      <c r="T120" s="59">
        <v>44137</v>
      </c>
      <c r="U120" s="76" t="s">
        <v>41</v>
      </c>
      <c r="V120" s="62" t="s">
        <v>736</v>
      </c>
      <c r="W120" s="63" t="s">
        <v>324</v>
      </c>
      <c r="X120" s="60" t="s">
        <v>40</v>
      </c>
      <c r="Y120" s="60">
        <v>0</v>
      </c>
      <c r="Z120" s="64" t="str">
        <f t="shared" si="19"/>
        <v>NA</v>
      </c>
      <c r="AA120" s="44" t="s">
        <v>40</v>
      </c>
      <c r="AB120" s="44" t="s">
        <v>40</v>
      </c>
      <c r="AC120" s="44" t="s">
        <v>40</v>
      </c>
      <c r="AD120" s="45" t="s">
        <v>40</v>
      </c>
      <c r="AE120" s="44" t="s">
        <v>40</v>
      </c>
      <c r="AF120" s="68" t="s">
        <v>40</v>
      </c>
      <c r="AG120" s="44" t="s">
        <v>40</v>
      </c>
      <c r="AH120" s="44" t="s">
        <v>40</v>
      </c>
      <c r="AI120" s="59" t="str">
        <f t="shared" si="20"/>
        <v>NA</v>
      </c>
      <c r="AJ120" s="67" t="str">
        <f t="shared" si="20"/>
        <v>NA</v>
      </c>
      <c r="AK120" s="57" t="str">
        <f t="shared" si="20"/>
        <v>NA</v>
      </c>
    </row>
    <row r="121" spans="1:37" s="46" customFormat="1" ht="16" customHeight="1" x14ac:dyDescent="0.25">
      <c r="A121" s="42">
        <v>114</v>
      </c>
      <c r="B121" s="39" t="s">
        <v>42</v>
      </c>
      <c r="C121" s="40" t="str">
        <f t="shared" ca="1" si="9"/>
        <v>EN EJECUCION</v>
      </c>
      <c r="D121" s="41">
        <f t="shared" ca="1" si="10"/>
        <v>0.68852459016393441</v>
      </c>
      <c r="E121" s="57" t="s">
        <v>737</v>
      </c>
      <c r="F121" s="57" t="s">
        <v>738</v>
      </c>
      <c r="G121" s="58">
        <v>1012368647</v>
      </c>
      <c r="H121" s="58" t="str">
        <f t="shared" si="21"/>
        <v>DEIVID ALEJANDRO HENAO PLAZA</v>
      </c>
      <c r="I121" s="58">
        <f t="shared" si="21"/>
        <v>1012368647</v>
      </c>
      <c r="J121" s="58"/>
      <c r="K121" s="57" t="s">
        <v>739</v>
      </c>
      <c r="L121" s="43" t="s">
        <v>740</v>
      </c>
      <c r="M121" s="76" t="s">
        <v>620</v>
      </c>
      <c r="N121" s="59">
        <v>44014</v>
      </c>
      <c r="O121" s="57">
        <v>1363</v>
      </c>
      <c r="P121" s="76" t="str">
        <f>VLOOKUP(O121,[1]Listas!$A$2:$B$16,2,0)</f>
        <v>Fortalecimiento de la gestión local y de las acciones de vigilancia y control</v>
      </c>
      <c r="Q121" s="60" t="s">
        <v>48</v>
      </c>
      <c r="R121" s="61">
        <v>22048000</v>
      </c>
      <c r="S121" s="59">
        <v>44020</v>
      </c>
      <c r="T121" s="59">
        <v>44142</v>
      </c>
      <c r="U121" s="76" t="s">
        <v>41</v>
      </c>
      <c r="V121" s="62" t="s">
        <v>741</v>
      </c>
      <c r="W121" s="63" t="s">
        <v>394</v>
      </c>
      <c r="X121" s="60" t="s">
        <v>40</v>
      </c>
      <c r="Y121" s="60">
        <v>0</v>
      </c>
      <c r="Z121" s="64" t="str">
        <f t="shared" si="19"/>
        <v>NA</v>
      </c>
      <c r="AA121" s="44" t="s">
        <v>40</v>
      </c>
      <c r="AB121" s="44" t="s">
        <v>40</v>
      </c>
      <c r="AC121" s="44" t="s">
        <v>40</v>
      </c>
      <c r="AD121" s="45" t="s">
        <v>40</v>
      </c>
      <c r="AE121" s="44" t="s">
        <v>40</v>
      </c>
      <c r="AF121" s="68" t="s">
        <v>40</v>
      </c>
      <c r="AG121" s="44" t="s">
        <v>40</v>
      </c>
      <c r="AH121" s="44" t="s">
        <v>40</v>
      </c>
      <c r="AI121" s="59" t="str">
        <f t="shared" si="20"/>
        <v>NA</v>
      </c>
      <c r="AJ121" s="67" t="str">
        <f t="shared" si="20"/>
        <v>NA</v>
      </c>
      <c r="AK121" s="57" t="str">
        <f t="shared" si="20"/>
        <v>NA</v>
      </c>
    </row>
    <row r="122" spans="1:37" s="46" customFormat="1" ht="16" customHeight="1" x14ac:dyDescent="0.25">
      <c r="A122" s="42">
        <v>115</v>
      </c>
      <c r="B122" s="39" t="s">
        <v>42</v>
      </c>
      <c r="C122" s="40" t="str">
        <f t="shared" ca="1" si="9"/>
        <v>EN EJECUCION</v>
      </c>
      <c r="D122" s="41">
        <f t="shared" ca="1" si="10"/>
        <v>0.72950819672131151</v>
      </c>
      <c r="E122" s="57" t="s">
        <v>742</v>
      </c>
      <c r="F122" s="57" t="s">
        <v>743</v>
      </c>
      <c r="G122" s="58">
        <v>80132643</v>
      </c>
      <c r="H122" s="58" t="str">
        <f t="shared" si="21"/>
        <v>RUBEN DARIO ORTIZ BOGOTA</v>
      </c>
      <c r="I122" s="58">
        <f t="shared" si="21"/>
        <v>80132643</v>
      </c>
      <c r="J122" s="58"/>
      <c r="K122" s="57" t="s">
        <v>744</v>
      </c>
      <c r="L122" s="43" t="s">
        <v>745</v>
      </c>
      <c r="M122" s="76" t="s">
        <v>746</v>
      </c>
      <c r="N122" s="59">
        <v>44013</v>
      </c>
      <c r="O122" s="57">
        <v>1363</v>
      </c>
      <c r="P122" s="76" t="str">
        <f>VLOOKUP(O122,[1]Listas!$A$2:$B$16,2,0)</f>
        <v>Fortalecimiento de la gestión local y de las acciones de vigilancia y control</v>
      </c>
      <c r="Q122" s="60" t="s">
        <v>48</v>
      </c>
      <c r="R122" s="61">
        <v>9988000</v>
      </c>
      <c r="S122" s="59">
        <v>44015</v>
      </c>
      <c r="T122" s="59">
        <v>44137</v>
      </c>
      <c r="U122" s="76" t="s">
        <v>41</v>
      </c>
      <c r="V122" s="62" t="s">
        <v>747</v>
      </c>
      <c r="W122" s="63" t="s">
        <v>449</v>
      </c>
      <c r="X122" s="60" t="s">
        <v>40</v>
      </c>
      <c r="Y122" s="60">
        <v>0</v>
      </c>
      <c r="Z122" s="64" t="str">
        <f t="shared" si="19"/>
        <v>NA</v>
      </c>
      <c r="AA122" s="44" t="s">
        <v>40</v>
      </c>
      <c r="AB122" s="44" t="s">
        <v>40</v>
      </c>
      <c r="AC122" s="44" t="s">
        <v>40</v>
      </c>
      <c r="AD122" s="45" t="s">
        <v>40</v>
      </c>
      <c r="AE122" s="44" t="s">
        <v>40</v>
      </c>
      <c r="AF122" s="68" t="s">
        <v>40</v>
      </c>
      <c r="AG122" s="44" t="s">
        <v>40</v>
      </c>
      <c r="AH122" s="44" t="s">
        <v>40</v>
      </c>
      <c r="AI122" s="59" t="str">
        <f t="shared" si="20"/>
        <v>NA</v>
      </c>
      <c r="AJ122" s="67" t="str">
        <f t="shared" si="20"/>
        <v>NA</v>
      </c>
      <c r="AK122" s="57" t="str">
        <f t="shared" si="20"/>
        <v>NA</v>
      </c>
    </row>
    <row r="123" spans="1:37" s="46" customFormat="1" ht="16" customHeight="1" x14ac:dyDescent="0.25">
      <c r="A123" s="42">
        <v>116</v>
      </c>
      <c r="B123" s="39" t="s">
        <v>42</v>
      </c>
      <c r="C123" s="40" t="str">
        <f t="shared" ca="1" si="9"/>
        <v>EN EJECUCION</v>
      </c>
      <c r="D123" s="41">
        <f t="shared" ca="1" si="10"/>
        <v>0.72950819672131151</v>
      </c>
      <c r="E123" s="57" t="s">
        <v>748</v>
      </c>
      <c r="F123" s="57" t="s">
        <v>749</v>
      </c>
      <c r="G123" s="58">
        <v>19366746</v>
      </c>
      <c r="H123" s="58" t="str">
        <f t="shared" si="21"/>
        <v>JOSE INOCENCIO MARTINEZ</v>
      </c>
      <c r="I123" s="58">
        <f t="shared" si="21"/>
        <v>19366746</v>
      </c>
      <c r="J123" s="58"/>
      <c r="K123" s="57" t="s">
        <v>750</v>
      </c>
      <c r="L123" s="43" t="s">
        <v>751</v>
      </c>
      <c r="M123" s="76" t="s">
        <v>746</v>
      </c>
      <c r="N123" s="59">
        <v>44014</v>
      </c>
      <c r="O123" s="57">
        <v>1363</v>
      </c>
      <c r="P123" s="76" t="str">
        <f>VLOOKUP(O123,[1]Listas!$A$2:$B$16,2,0)</f>
        <v>Fortalecimiento de la gestión local y de las acciones de vigilancia y control</v>
      </c>
      <c r="Q123" s="60" t="s">
        <v>48</v>
      </c>
      <c r="R123" s="61">
        <v>9988000</v>
      </c>
      <c r="S123" s="59">
        <v>44015</v>
      </c>
      <c r="T123" s="59">
        <v>44137</v>
      </c>
      <c r="U123" s="76" t="s">
        <v>41</v>
      </c>
      <c r="V123" s="62" t="s">
        <v>747</v>
      </c>
      <c r="W123" s="63" t="s">
        <v>449</v>
      </c>
      <c r="X123" s="60" t="s">
        <v>40</v>
      </c>
      <c r="Y123" s="60">
        <v>0</v>
      </c>
      <c r="Z123" s="64" t="str">
        <f t="shared" si="19"/>
        <v>NA</v>
      </c>
      <c r="AA123" s="44" t="s">
        <v>40</v>
      </c>
      <c r="AB123" s="44" t="s">
        <v>40</v>
      </c>
      <c r="AC123" s="44" t="s">
        <v>40</v>
      </c>
      <c r="AD123" s="45" t="s">
        <v>40</v>
      </c>
      <c r="AE123" s="44" t="s">
        <v>40</v>
      </c>
      <c r="AF123" s="68" t="s">
        <v>40</v>
      </c>
      <c r="AG123" s="44" t="s">
        <v>40</v>
      </c>
      <c r="AH123" s="44" t="s">
        <v>40</v>
      </c>
      <c r="AI123" s="59" t="str">
        <f t="shared" si="20"/>
        <v>NA</v>
      </c>
      <c r="AJ123" s="67" t="str">
        <f t="shared" si="20"/>
        <v>NA</v>
      </c>
      <c r="AK123" s="57" t="str">
        <f t="shared" si="20"/>
        <v>NA</v>
      </c>
    </row>
    <row r="124" spans="1:37" s="46" customFormat="1" ht="16" customHeight="1" x14ac:dyDescent="0.25">
      <c r="A124" s="42">
        <v>117</v>
      </c>
      <c r="B124" s="39" t="s">
        <v>42</v>
      </c>
      <c r="C124" s="40" t="str">
        <f t="shared" ca="1" si="9"/>
        <v>EN EJECUCION</v>
      </c>
      <c r="D124" s="41">
        <f t="shared" ca="1" si="10"/>
        <v>0.70491803278688525</v>
      </c>
      <c r="E124" s="57" t="s">
        <v>752</v>
      </c>
      <c r="F124" s="57" t="s">
        <v>753</v>
      </c>
      <c r="G124" s="58">
        <v>1030587174</v>
      </c>
      <c r="H124" s="58" t="str">
        <f t="shared" si="21"/>
        <v>FABIAN CAMILO GARCIA VILLARREAL</v>
      </c>
      <c r="I124" s="58">
        <f t="shared" si="21"/>
        <v>1030587174</v>
      </c>
      <c r="J124" s="58"/>
      <c r="K124" s="57" t="s">
        <v>754</v>
      </c>
      <c r="L124" s="43" t="s">
        <v>755</v>
      </c>
      <c r="M124" s="76" t="s">
        <v>582</v>
      </c>
      <c r="N124" s="59">
        <v>44014</v>
      </c>
      <c r="O124" s="57">
        <v>1376</v>
      </c>
      <c r="P124" s="76" t="str">
        <f>VLOOKUP(O124,[1]Listas!$A$2:$B$16,2,0)</f>
        <v>Fortalecimiento de seguridad e iniciativa de convivencia en la localidad de
Kennedy</v>
      </c>
      <c r="Q124" s="60" t="s">
        <v>48</v>
      </c>
      <c r="R124" s="61">
        <v>22048000</v>
      </c>
      <c r="S124" s="59">
        <v>44018</v>
      </c>
      <c r="T124" s="59">
        <v>44140</v>
      </c>
      <c r="U124" s="76" t="s">
        <v>41</v>
      </c>
      <c r="V124" s="62" t="s">
        <v>756</v>
      </c>
      <c r="W124" s="63" t="s">
        <v>60</v>
      </c>
      <c r="X124" s="60" t="s">
        <v>40</v>
      </c>
      <c r="Y124" s="60">
        <v>0</v>
      </c>
      <c r="Z124" s="64" t="str">
        <f t="shared" si="19"/>
        <v>NA</v>
      </c>
      <c r="AA124" s="44" t="s">
        <v>40</v>
      </c>
      <c r="AB124" s="44" t="s">
        <v>40</v>
      </c>
      <c r="AC124" s="44" t="s">
        <v>40</v>
      </c>
      <c r="AD124" s="45" t="s">
        <v>40</v>
      </c>
      <c r="AE124" s="44" t="s">
        <v>40</v>
      </c>
      <c r="AF124" s="68" t="s">
        <v>40</v>
      </c>
      <c r="AG124" s="44" t="s">
        <v>40</v>
      </c>
      <c r="AH124" s="44" t="s">
        <v>40</v>
      </c>
      <c r="AI124" s="59" t="str">
        <f t="shared" si="20"/>
        <v>NA</v>
      </c>
      <c r="AJ124" s="67" t="str">
        <f t="shared" si="20"/>
        <v>NA</v>
      </c>
      <c r="AK124" s="57" t="str">
        <f t="shared" si="20"/>
        <v>NA</v>
      </c>
    </row>
    <row r="125" spans="1:37" s="46" customFormat="1" ht="16" customHeight="1" x14ac:dyDescent="0.25">
      <c r="A125" s="42">
        <v>118</v>
      </c>
      <c r="B125" s="39" t="s">
        <v>42</v>
      </c>
      <c r="C125" s="40" t="str">
        <f t="shared" ca="1" si="9"/>
        <v>EN EJECUCION</v>
      </c>
      <c r="D125" s="41">
        <f t="shared" ca="1" si="10"/>
        <v>0.68852459016393441</v>
      </c>
      <c r="E125" s="57" t="s">
        <v>757</v>
      </c>
      <c r="F125" s="57" t="s">
        <v>758</v>
      </c>
      <c r="G125" s="58">
        <v>80149634</v>
      </c>
      <c r="H125" s="58" t="str">
        <f t="shared" si="21"/>
        <v>ANDRES VALBUENA POLANIA</v>
      </c>
      <c r="I125" s="58">
        <f t="shared" si="21"/>
        <v>80149634</v>
      </c>
      <c r="J125" s="58"/>
      <c r="K125" s="57" t="s">
        <v>759</v>
      </c>
      <c r="L125" s="43" t="s">
        <v>760</v>
      </c>
      <c r="M125" s="76" t="s">
        <v>105</v>
      </c>
      <c r="N125" s="59">
        <v>44014</v>
      </c>
      <c r="O125" s="57">
        <v>1376</v>
      </c>
      <c r="P125" s="76" t="str">
        <f>VLOOKUP(O125,[1]Listas!$A$2:$B$16,2,0)</f>
        <v>Fortalecimiento de seguridad e iniciativa de convivencia en la localidad de
Kennedy</v>
      </c>
      <c r="Q125" s="60" t="s">
        <v>48</v>
      </c>
      <c r="R125" s="61">
        <v>9836000</v>
      </c>
      <c r="S125" s="59">
        <v>44020</v>
      </c>
      <c r="T125" s="59">
        <v>44142</v>
      </c>
      <c r="U125" s="76" t="s">
        <v>41</v>
      </c>
      <c r="V125" s="62" t="s">
        <v>761</v>
      </c>
      <c r="W125" s="63" t="s">
        <v>1477</v>
      </c>
      <c r="X125" s="60" t="s">
        <v>40</v>
      </c>
      <c r="Y125" s="60">
        <v>0</v>
      </c>
      <c r="Z125" s="64" t="str">
        <f t="shared" si="19"/>
        <v>NA</v>
      </c>
      <c r="AA125" s="44" t="s">
        <v>40</v>
      </c>
      <c r="AB125" s="44" t="s">
        <v>40</v>
      </c>
      <c r="AC125" s="44" t="s">
        <v>40</v>
      </c>
      <c r="AD125" s="45" t="s">
        <v>40</v>
      </c>
      <c r="AE125" s="44" t="s">
        <v>40</v>
      </c>
      <c r="AF125" s="68" t="s">
        <v>40</v>
      </c>
      <c r="AG125" s="44" t="s">
        <v>40</v>
      </c>
      <c r="AH125" s="44" t="s">
        <v>40</v>
      </c>
      <c r="AI125" s="59" t="str">
        <f t="shared" si="20"/>
        <v>NA</v>
      </c>
      <c r="AJ125" s="67" t="str">
        <f t="shared" si="20"/>
        <v>NA</v>
      </c>
      <c r="AK125" s="57" t="str">
        <f t="shared" si="20"/>
        <v>NA</v>
      </c>
    </row>
    <row r="126" spans="1:37" s="46" customFormat="1" ht="16" customHeight="1" x14ac:dyDescent="0.25">
      <c r="A126" s="42">
        <v>119</v>
      </c>
      <c r="B126" s="39" t="s">
        <v>42</v>
      </c>
      <c r="C126" s="40" t="str">
        <f t="shared" ca="1" si="9"/>
        <v>EN EJECUCION</v>
      </c>
      <c r="D126" s="41">
        <f t="shared" ca="1" si="10"/>
        <v>0.68852459016393441</v>
      </c>
      <c r="E126" s="57" t="s">
        <v>762</v>
      </c>
      <c r="F126" s="57" t="s">
        <v>763</v>
      </c>
      <c r="G126" s="58">
        <v>10184012</v>
      </c>
      <c r="H126" s="58" t="str">
        <f t="shared" si="21"/>
        <v>JAIRO JAVIER SUÁREZ HERNÁNDEZ</v>
      </c>
      <c r="I126" s="58">
        <f t="shared" si="21"/>
        <v>10184012</v>
      </c>
      <c r="J126" s="58"/>
      <c r="K126" s="57" t="s">
        <v>764</v>
      </c>
      <c r="L126" s="43" t="s">
        <v>765</v>
      </c>
      <c r="M126" s="76" t="s">
        <v>702</v>
      </c>
      <c r="N126" s="59">
        <v>44014</v>
      </c>
      <c r="O126" s="57">
        <v>1363</v>
      </c>
      <c r="P126" s="76" t="str">
        <f>VLOOKUP(O126,[1]Listas!$A$2:$B$16,2,0)</f>
        <v>Fortalecimiento de la gestión local y de las acciones de vigilancia y control</v>
      </c>
      <c r="Q126" s="60" t="s">
        <v>48</v>
      </c>
      <c r="R126" s="61">
        <v>15414220</v>
      </c>
      <c r="S126" s="59">
        <v>44020</v>
      </c>
      <c r="T126" s="59">
        <v>44142</v>
      </c>
      <c r="U126" s="76" t="s">
        <v>41</v>
      </c>
      <c r="V126" s="62" t="s">
        <v>766</v>
      </c>
      <c r="W126" s="63" t="s">
        <v>67</v>
      </c>
      <c r="X126" s="60" t="s">
        <v>40</v>
      </c>
      <c r="Y126" s="60">
        <v>0</v>
      </c>
      <c r="Z126" s="64" t="str">
        <f t="shared" si="19"/>
        <v>NA</v>
      </c>
      <c r="AA126" s="44" t="s">
        <v>40</v>
      </c>
      <c r="AB126" s="44" t="s">
        <v>40</v>
      </c>
      <c r="AC126" s="44" t="s">
        <v>40</v>
      </c>
      <c r="AD126" s="45" t="s">
        <v>40</v>
      </c>
      <c r="AE126" s="44" t="s">
        <v>40</v>
      </c>
      <c r="AF126" s="68" t="s">
        <v>40</v>
      </c>
      <c r="AG126" s="44" t="s">
        <v>40</v>
      </c>
      <c r="AH126" s="44" t="s">
        <v>40</v>
      </c>
      <c r="AI126" s="59" t="str">
        <f t="shared" si="20"/>
        <v>NA</v>
      </c>
      <c r="AJ126" s="67" t="str">
        <f t="shared" si="20"/>
        <v>NA</v>
      </c>
      <c r="AK126" s="57" t="str">
        <f t="shared" si="20"/>
        <v>NA</v>
      </c>
    </row>
    <row r="127" spans="1:37" s="46" customFormat="1" ht="16" customHeight="1" x14ac:dyDescent="0.25">
      <c r="A127" s="42">
        <v>120</v>
      </c>
      <c r="B127" s="39" t="s">
        <v>42</v>
      </c>
      <c r="C127" s="40" t="str">
        <f t="shared" ca="1" si="9"/>
        <v>EN EJECUCION</v>
      </c>
      <c r="D127" s="41">
        <f t="shared" ca="1" si="10"/>
        <v>0.48314606741573035</v>
      </c>
      <c r="E127" s="57" t="s">
        <v>767</v>
      </c>
      <c r="F127" s="57" t="s">
        <v>768</v>
      </c>
      <c r="G127" s="58">
        <v>53001226</v>
      </c>
      <c r="H127" s="58" t="str">
        <f t="shared" si="21"/>
        <v>PAOLA ANDREA OTERO LOPEZ</v>
      </c>
      <c r="I127" s="58">
        <f t="shared" si="21"/>
        <v>53001226</v>
      </c>
      <c r="J127" s="58"/>
      <c r="K127" s="57" t="s">
        <v>769</v>
      </c>
      <c r="L127" s="43" t="s">
        <v>770</v>
      </c>
      <c r="M127" s="76" t="s">
        <v>771</v>
      </c>
      <c r="N127" s="59">
        <v>44015</v>
      </c>
      <c r="O127" s="57">
        <v>1363</v>
      </c>
      <c r="P127" s="76" t="str">
        <f>VLOOKUP(O127,[1]Listas!$A$2:$B$16,2,0)</f>
        <v>Fortalecimiento de la gestión local y de las acciones de vigilancia y control</v>
      </c>
      <c r="Q127" s="60" t="s">
        <v>48</v>
      </c>
      <c r="R127" s="61">
        <v>38566667</v>
      </c>
      <c r="S127" s="59">
        <v>44018</v>
      </c>
      <c r="T127" s="59">
        <v>44196</v>
      </c>
      <c r="U127" s="76" t="s">
        <v>41</v>
      </c>
      <c r="V127" s="62" t="s">
        <v>772</v>
      </c>
      <c r="W127" s="63" t="s">
        <v>394</v>
      </c>
      <c r="X127" s="60" t="s">
        <v>40</v>
      </c>
      <c r="Y127" s="60">
        <v>0</v>
      </c>
      <c r="Z127" s="64" t="str">
        <f t="shared" si="19"/>
        <v>NA</v>
      </c>
      <c r="AA127" s="44" t="s">
        <v>40</v>
      </c>
      <c r="AB127" s="44" t="s">
        <v>40</v>
      </c>
      <c r="AC127" s="44" t="s">
        <v>40</v>
      </c>
      <c r="AD127" s="45" t="s">
        <v>40</v>
      </c>
      <c r="AE127" s="44" t="s">
        <v>40</v>
      </c>
      <c r="AF127" s="68" t="s">
        <v>40</v>
      </c>
      <c r="AG127" s="44" t="s">
        <v>40</v>
      </c>
      <c r="AH127" s="44" t="s">
        <v>40</v>
      </c>
      <c r="AI127" s="59" t="str">
        <f t="shared" si="20"/>
        <v>NA</v>
      </c>
      <c r="AJ127" s="67" t="str">
        <f t="shared" si="20"/>
        <v>NA</v>
      </c>
      <c r="AK127" s="57" t="str">
        <f t="shared" si="20"/>
        <v>NA</v>
      </c>
    </row>
    <row r="128" spans="1:37" s="46" customFormat="1" ht="16" customHeight="1" x14ac:dyDescent="0.25">
      <c r="A128" s="42">
        <v>121</v>
      </c>
      <c r="B128" s="39" t="s">
        <v>42</v>
      </c>
      <c r="C128" s="40" t="str">
        <f t="shared" ca="1" si="9"/>
        <v>EN EJECUCION</v>
      </c>
      <c r="D128" s="41">
        <f t="shared" ca="1" si="10"/>
        <v>0.68852459016393441</v>
      </c>
      <c r="E128" s="57" t="s">
        <v>773</v>
      </c>
      <c r="F128" s="57" t="s">
        <v>774</v>
      </c>
      <c r="G128" s="58">
        <v>1089242261</v>
      </c>
      <c r="H128" s="58" t="str">
        <f t="shared" si="21"/>
        <v>RÓMULO SIMÓN ESTRELLA PANTOJA</v>
      </c>
      <c r="I128" s="58">
        <f t="shared" si="21"/>
        <v>1089242261</v>
      </c>
      <c r="J128" s="58"/>
      <c r="K128" s="57" t="s">
        <v>775</v>
      </c>
      <c r="L128" s="43" t="s">
        <v>776</v>
      </c>
      <c r="M128" s="76" t="s">
        <v>777</v>
      </c>
      <c r="N128" s="59">
        <v>44014</v>
      </c>
      <c r="O128" s="57">
        <v>1380</v>
      </c>
      <c r="P128" s="76" t="str">
        <f>VLOOKUP(O128,[1]Listas!$A$2:$B$16,2,0)</f>
        <v>Mi casa me pertenece</v>
      </c>
      <c r="Q128" s="60" t="s">
        <v>48</v>
      </c>
      <c r="R128" s="61">
        <v>9988000</v>
      </c>
      <c r="S128" s="59">
        <v>44020</v>
      </c>
      <c r="T128" s="59">
        <v>44142</v>
      </c>
      <c r="U128" s="76" t="s">
        <v>41</v>
      </c>
      <c r="V128" s="62" t="s">
        <v>778</v>
      </c>
      <c r="W128" s="63" t="s">
        <v>51</v>
      </c>
      <c r="X128" s="60" t="s">
        <v>40</v>
      </c>
      <c r="Y128" s="60">
        <v>0</v>
      </c>
      <c r="Z128" s="64" t="str">
        <f t="shared" si="19"/>
        <v>NA</v>
      </c>
      <c r="AA128" s="44" t="s">
        <v>40</v>
      </c>
      <c r="AB128" s="44" t="s">
        <v>40</v>
      </c>
      <c r="AC128" s="44" t="s">
        <v>40</v>
      </c>
      <c r="AD128" s="45" t="s">
        <v>40</v>
      </c>
      <c r="AE128" s="44" t="s">
        <v>40</v>
      </c>
      <c r="AF128" s="68" t="s">
        <v>40</v>
      </c>
      <c r="AG128" s="44" t="s">
        <v>40</v>
      </c>
      <c r="AH128" s="44" t="s">
        <v>40</v>
      </c>
      <c r="AI128" s="59" t="str">
        <f t="shared" si="20"/>
        <v>NA</v>
      </c>
      <c r="AJ128" s="67" t="str">
        <f t="shared" si="20"/>
        <v>NA</v>
      </c>
      <c r="AK128" s="57" t="str">
        <f t="shared" si="20"/>
        <v>NA</v>
      </c>
    </row>
    <row r="129" spans="1:37" s="46" customFormat="1" ht="16" customHeight="1" x14ac:dyDescent="0.25">
      <c r="A129" s="42">
        <v>122</v>
      </c>
      <c r="B129" s="39" t="s">
        <v>42</v>
      </c>
      <c r="C129" s="40" t="str">
        <f t="shared" ca="1" si="9"/>
        <v>EN EJECUCION</v>
      </c>
      <c r="D129" s="41">
        <f t="shared" ca="1" si="10"/>
        <v>0.68032786885245899</v>
      </c>
      <c r="E129" s="57" t="s">
        <v>779</v>
      </c>
      <c r="F129" s="57" t="s">
        <v>780</v>
      </c>
      <c r="G129" s="58">
        <v>79989849</v>
      </c>
      <c r="H129" s="58" t="str">
        <f t="shared" si="21"/>
        <v>SERGIO ANDRES CALDERON GARZÓN</v>
      </c>
      <c r="I129" s="58">
        <f t="shared" si="21"/>
        <v>79989849</v>
      </c>
      <c r="J129" s="58"/>
      <c r="K129" s="57" t="s">
        <v>781</v>
      </c>
      <c r="L129" s="43" t="s">
        <v>782</v>
      </c>
      <c r="M129" s="76" t="s">
        <v>783</v>
      </c>
      <c r="N129" s="59">
        <v>44014</v>
      </c>
      <c r="O129" s="57">
        <v>1376</v>
      </c>
      <c r="P129" s="76" t="str">
        <f>VLOOKUP(O129,[1]Listas!$A$2:$B$16,2,0)</f>
        <v>Fortalecimiento de seguridad e iniciativa de convivencia en la localidad de
Kennedy</v>
      </c>
      <c r="Q129" s="60" t="s">
        <v>48</v>
      </c>
      <c r="R129" s="61">
        <v>26280000</v>
      </c>
      <c r="S129" s="59">
        <v>44021</v>
      </c>
      <c r="T129" s="59">
        <v>44143</v>
      </c>
      <c r="U129" s="76" t="s">
        <v>41</v>
      </c>
      <c r="V129" s="62" t="s">
        <v>784</v>
      </c>
      <c r="W129" s="63" t="s">
        <v>60</v>
      </c>
      <c r="X129" s="60" t="s">
        <v>40</v>
      </c>
      <c r="Y129" s="60">
        <v>0</v>
      </c>
      <c r="Z129" s="64" t="str">
        <f t="shared" si="19"/>
        <v>NA</v>
      </c>
      <c r="AA129" s="44" t="s">
        <v>40</v>
      </c>
      <c r="AB129" s="44" t="s">
        <v>40</v>
      </c>
      <c r="AC129" s="44" t="s">
        <v>40</v>
      </c>
      <c r="AD129" s="45" t="s">
        <v>40</v>
      </c>
      <c r="AE129" s="44" t="s">
        <v>40</v>
      </c>
      <c r="AF129" s="68" t="s">
        <v>40</v>
      </c>
      <c r="AG129" s="44" t="s">
        <v>40</v>
      </c>
      <c r="AH129" s="44" t="s">
        <v>40</v>
      </c>
      <c r="AI129" s="59" t="str">
        <f t="shared" si="20"/>
        <v>NA</v>
      </c>
      <c r="AJ129" s="67" t="str">
        <f t="shared" si="20"/>
        <v>NA</v>
      </c>
      <c r="AK129" s="57" t="str">
        <f t="shared" si="20"/>
        <v>NA</v>
      </c>
    </row>
    <row r="130" spans="1:37" s="46" customFormat="1" ht="16" customHeight="1" x14ac:dyDescent="0.25">
      <c r="A130" s="42">
        <v>123</v>
      </c>
      <c r="B130" s="39" t="s">
        <v>42</v>
      </c>
      <c r="C130" s="40" t="str">
        <f t="shared" ca="1" si="9"/>
        <v>EN EJECUCION</v>
      </c>
      <c r="D130" s="41">
        <f t="shared" ca="1" si="10"/>
        <v>0.68852459016393441</v>
      </c>
      <c r="E130" s="57" t="s">
        <v>785</v>
      </c>
      <c r="F130" s="57" t="s">
        <v>786</v>
      </c>
      <c r="G130" s="58">
        <v>52503022</v>
      </c>
      <c r="H130" s="58" t="str">
        <f t="shared" si="21"/>
        <v>SANDRA MARCELA ALZATE GARCIA</v>
      </c>
      <c r="I130" s="58">
        <f t="shared" si="21"/>
        <v>52503022</v>
      </c>
      <c r="J130" s="58"/>
      <c r="K130" s="57" t="s">
        <v>787</v>
      </c>
      <c r="L130" s="43" t="s">
        <v>788</v>
      </c>
      <c r="M130" s="76" t="s">
        <v>789</v>
      </c>
      <c r="N130" s="59">
        <v>44015</v>
      </c>
      <c r="O130" s="57">
        <v>1363</v>
      </c>
      <c r="P130" s="76" t="str">
        <f>VLOOKUP(O130,[1]Listas!$A$2:$B$16,2,0)</f>
        <v>Fortalecimiento de la gestión local y de las acciones de vigilancia y control</v>
      </c>
      <c r="Q130" s="60" t="s">
        <v>48</v>
      </c>
      <c r="R130" s="61">
        <v>9988000</v>
      </c>
      <c r="S130" s="59">
        <v>44020</v>
      </c>
      <c r="T130" s="59">
        <v>44142</v>
      </c>
      <c r="U130" s="76" t="s">
        <v>41</v>
      </c>
      <c r="V130" s="62" t="s">
        <v>790</v>
      </c>
      <c r="W130" s="63" t="s">
        <v>67</v>
      </c>
      <c r="X130" s="60" t="s">
        <v>40</v>
      </c>
      <c r="Y130" s="60">
        <v>0</v>
      </c>
      <c r="Z130" s="64" t="str">
        <f t="shared" si="19"/>
        <v>NA</v>
      </c>
      <c r="AA130" s="44" t="s">
        <v>40</v>
      </c>
      <c r="AB130" s="44" t="s">
        <v>40</v>
      </c>
      <c r="AC130" s="44" t="s">
        <v>40</v>
      </c>
      <c r="AD130" s="45" t="s">
        <v>40</v>
      </c>
      <c r="AE130" s="44" t="s">
        <v>40</v>
      </c>
      <c r="AF130" s="68" t="s">
        <v>40</v>
      </c>
      <c r="AG130" s="44" t="s">
        <v>40</v>
      </c>
      <c r="AH130" s="44" t="s">
        <v>40</v>
      </c>
      <c r="AI130" s="59" t="str">
        <f t="shared" si="20"/>
        <v>NA</v>
      </c>
      <c r="AJ130" s="67" t="str">
        <f t="shared" si="20"/>
        <v>NA</v>
      </c>
      <c r="AK130" s="57" t="str">
        <f t="shared" si="20"/>
        <v>NA</v>
      </c>
    </row>
    <row r="131" spans="1:37" s="46" customFormat="1" ht="16" customHeight="1" x14ac:dyDescent="0.25">
      <c r="A131" s="42">
        <v>124</v>
      </c>
      <c r="B131" s="39" t="s">
        <v>42</v>
      </c>
      <c r="C131" s="40" t="str">
        <f t="shared" ca="1" si="9"/>
        <v>EN EJECUCION</v>
      </c>
      <c r="D131" s="41">
        <f t="shared" ca="1" si="10"/>
        <v>0.68032786885245899</v>
      </c>
      <c r="E131" s="57" t="s">
        <v>791</v>
      </c>
      <c r="F131" s="57" t="s">
        <v>792</v>
      </c>
      <c r="G131" s="58">
        <v>1024474417</v>
      </c>
      <c r="H131" s="58" t="str">
        <f t="shared" si="21"/>
        <v>GEOVANNY ALEXANDER SANCHEZ TRUJILLO</v>
      </c>
      <c r="I131" s="58">
        <f t="shared" si="21"/>
        <v>1024474417</v>
      </c>
      <c r="J131" s="58"/>
      <c r="K131" s="57" t="s">
        <v>793</v>
      </c>
      <c r="L131" s="43" t="s">
        <v>794</v>
      </c>
      <c r="M131" s="76" t="s">
        <v>334</v>
      </c>
      <c r="N131" s="59">
        <v>44014</v>
      </c>
      <c r="O131" s="57">
        <v>1363</v>
      </c>
      <c r="P131" s="76" t="str">
        <f>VLOOKUP(O131,[1]Listas!$A$2:$B$16,2,0)</f>
        <v>Fortalecimiento de la gestión local y de las acciones de vigilancia y control</v>
      </c>
      <c r="Q131" s="60" t="s">
        <v>48</v>
      </c>
      <c r="R131" s="61">
        <v>9988000</v>
      </c>
      <c r="S131" s="59">
        <v>44021</v>
      </c>
      <c r="T131" s="59">
        <v>44143</v>
      </c>
      <c r="U131" s="76" t="s">
        <v>41</v>
      </c>
      <c r="V131" s="62" t="s">
        <v>736</v>
      </c>
      <c r="W131" s="63" t="s">
        <v>324</v>
      </c>
      <c r="X131" s="60" t="s">
        <v>40</v>
      </c>
      <c r="Y131" s="60">
        <v>0</v>
      </c>
      <c r="Z131" s="64" t="str">
        <f t="shared" si="19"/>
        <v>NA</v>
      </c>
      <c r="AA131" s="44" t="s">
        <v>40</v>
      </c>
      <c r="AB131" s="44" t="s">
        <v>40</v>
      </c>
      <c r="AC131" s="44" t="s">
        <v>40</v>
      </c>
      <c r="AD131" s="45" t="s">
        <v>40</v>
      </c>
      <c r="AE131" s="44" t="s">
        <v>40</v>
      </c>
      <c r="AF131" s="68" t="s">
        <v>40</v>
      </c>
      <c r="AG131" s="44" t="s">
        <v>40</v>
      </c>
      <c r="AH131" s="44" t="s">
        <v>40</v>
      </c>
      <c r="AI131" s="59" t="str">
        <f t="shared" si="20"/>
        <v>NA</v>
      </c>
      <c r="AJ131" s="67" t="str">
        <f t="shared" si="20"/>
        <v>NA</v>
      </c>
      <c r="AK131" s="57" t="str">
        <f t="shared" si="20"/>
        <v>NA</v>
      </c>
    </row>
    <row r="132" spans="1:37" s="46" customFormat="1" ht="16" customHeight="1" x14ac:dyDescent="0.25">
      <c r="A132" s="42">
        <v>125</v>
      </c>
      <c r="B132" s="39" t="s">
        <v>42</v>
      </c>
      <c r="C132" s="40" t="str">
        <f t="shared" ca="1" si="9"/>
        <v>EN EJECUCION</v>
      </c>
      <c r="D132" s="41">
        <f t="shared" ca="1" si="10"/>
        <v>0.65648854961832059</v>
      </c>
      <c r="E132" s="57" t="s">
        <v>795</v>
      </c>
      <c r="F132" s="57" t="s">
        <v>796</v>
      </c>
      <c r="G132" s="58">
        <v>1033699015</v>
      </c>
      <c r="H132" s="58" t="str">
        <f t="shared" si="21"/>
        <v>ANGELICA MARIA VARGAS PINZON</v>
      </c>
      <c r="I132" s="58">
        <f t="shared" si="21"/>
        <v>1033699015</v>
      </c>
      <c r="J132" s="58"/>
      <c r="K132" s="57" t="s">
        <v>797</v>
      </c>
      <c r="L132" s="43" t="s">
        <v>798</v>
      </c>
      <c r="M132" s="76" t="s">
        <v>789</v>
      </c>
      <c r="N132" s="59">
        <v>44014</v>
      </c>
      <c r="O132" s="57">
        <v>1363</v>
      </c>
      <c r="P132" s="76" t="str">
        <f>VLOOKUP(O132,[1]Listas!$A$2:$B$16,2,0)</f>
        <v>Fortalecimiento de la gestión local y de las acciones de vigilancia y control</v>
      </c>
      <c r="Q132" s="60" t="s">
        <v>48</v>
      </c>
      <c r="R132" s="61">
        <v>9988000</v>
      </c>
      <c r="S132" s="59">
        <v>44018</v>
      </c>
      <c r="T132" s="59">
        <v>44149</v>
      </c>
      <c r="U132" s="76" t="s">
        <v>41</v>
      </c>
      <c r="V132" s="62" t="s">
        <v>790</v>
      </c>
      <c r="W132" s="63" t="s">
        <v>67</v>
      </c>
      <c r="X132" s="60" t="s">
        <v>40</v>
      </c>
      <c r="Y132" s="60">
        <v>0</v>
      </c>
      <c r="Z132" s="64" t="str">
        <f t="shared" si="19"/>
        <v>NA</v>
      </c>
      <c r="AA132" s="44" t="s">
        <v>40</v>
      </c>
      <c r="AB132" s="44" t="s">
        <v>40</v>
      </c>
      <c r="AC132" s="44" t="s">
        <v>40</v>
      </c>
      <c r="AD132" s="45" t="s">
        <v>40</v>
      </c>
      <c r="AE132" s="44" t="s">
        <v>40</v>
      </c>
      <c r="AF132" s="68" t="s">
        <v>40</v>
      </c>
      <c r="AG132" s="44" t="s">
        <v>40</v>
      </c>
      <c r="AH132" s="44" t="s">
        <v>40</v>
      </c>
      <c r="AI132" s="59" t="str">
        <f t="shared" si="20"/>
        <v>NA</v>
      </c>
      <c r="AJ132" s="67" t="str">
        <f t="shared" si="20"/>
        <v>NA</v>
      </c>
      <c r="AK132" s="57" t="str">
        <f t="shared" si="20"/>
        <v>NA</v>
      </c>
    </row>
    <row r="133" spans="1:37" s="46" customFormat="1" ht="16" customHeight="1" x14ac:dyDescent="0.25">
      <c r="A133" s="42">
        <v>126</v>
      </c>
      <c r="B133" s="39" t="s">
        <v>42</v>
      </c>
      <c r="C133" s="40" t="str">
        <f t="shared" ca="1" si="9"/>
        <v>EN EJECUCION</v>
      </c>
      <c r="D133" s="41">
        <f t="shared" ca="1" si="10"/>
        <v>0.68852459016393441</v>
      </c>
      <c r="E133" s="57" t="s">
        <v>799</v>
      </c>
      <c r="F133" s="57" t="s">
        <v>800</v>
      </c>
      <c r="G133" s="58">
        <v>26421174</v>
      </c>
      <c r="H133" s="58" t="str">
        <f t="shared" si="21"/>
        <v>ANA MARIA CORTÉS CABRERA</v>
      </c>
      <c r="I133" s="58">
        <f t="shared" si="21"/>
        <v>26421174</v>
      </c>
      <c r="J133" s="58"/>
      <c r="K133" s="57" t="s">
        <v>801</v>
      </c>
      <c r="L133" s="43" t="s">
        <v>802</v>
      </c>
      <c r="M133" s="76" t="s">
        <v>99</v>
      </c>
      <c r="N133" s="59">
        <v>44015</v>
      </c>
      <c r="O133" s="57">
        <v>1363</v>
      </c>
      <c r="P133" s="76" t="str">
        <f>VLOOKUP(O133,[1]Listas!$A$2:$B$16,2,0)</f>
        <v>Fortalecimiento de la gestión local y de las acciones de vigilancia y control</v>
      </c>
      <c r="Q133" s="60" t="s">
        <v>48</v>
      </c>
      <c r="R133" s="61">
        <v>24252000</v>
      </c>
      <c r="S133" s="59">
        <v>44020</v>
      </c>
      <c r="T133" s="59">
        <v>44142</v>
      </c>
      <c r="U133" s="76" t="s">
        <v>41</v>
      </c>
      <c r="V133" s="62" t="s">
        <v>803</v>
      </c>
      <c r="W133" s="63" t="s">
        <v>60</v>
      </c>
      <c r="X133" s="60" t="s">
        <v>40</v>
      </c>
      <c r="Y133" s="60">
        <v>0</v>
      </c>
      <c r="Z133" s="64" t="str">
        <f t="shared" si="19"/>
        <v>NA</v>
      </c>
      <c r="AA133" s="44" t="s">
        <v>40</v>
      </c>
      <c r="AB133" s="44" t="s">
        <v>40</v>
      </c>
      <c r="AC133" s="44" t="s">
        <v>40</v>
      </c>
      <c r="AD133" s="45" t="s">
        <v>40</v>
      </c>
      <c r="AE133" s="44" t="s">
        <v>40</v>
      </c>
      <c r="AF133" s="68" t="s">
        <v>40</v>
      </c>
      <c r="AG133" s="44" t="s">
        <v>40</v>
      </c>
      <c r="AH133" s="44" t="s">
        <v>40</v>
      </c>
      <c r="AI133" s="59" t="str">
        <f t="shared" si="20"/>
        <v>NA</v>
      </c>
      <c r="AJ133" s="67" t="str">
        <f t="shared" si="20"/>
        <v>NA</v>
      </c>
      <c r="AK133" s="57" t="str">
        <f t="shared" si="20"/>
        <v>NA</v>
      </c>
    </row>
    <row r="134" spans="1:37" s="46" customFormat="1" ht="16" customHeight="1" x14ac:dyDescent="0.25">
      <c r="A134" s="42">
        <v>127</v>
      </c>
      <c r="B134" s="39" t="s">
        <v>42</v>
      </c>
      <c r="C134" s="40" t="str">
        <f t="shared" ca="1" si="9"/>
        <v>EN EJECUCION</v>
      </c>
      <c r="D134" s="41">
        <f t="shared" ca="1" si="10"/>
        <v>0.69672131147540983</v>
      </c>
      <c r="E134" s="57" t="s">
        <v>804</v>
      </c>
      <c r="F134" s="57" t="s">
        <v>805</v>
      </c>
      <c r="G134" s="58">
        <v>52177848</v>
      </c>
      <c r="H134" s="58" t="str">
        <f t="shared" si="21"/>
        <v>CLAUDIA PATRICIA RUIZ SARAY</v>
      </c>
      <c r="I134" s="58">
        <f t="shared" si="21"/>
        <v>52177848</v>
      </c>
      <c r="J134" s="58"/>
      <c r="K134" s="57" t="s">
        <v>806</v>
      </c>
      <c r="L134" s="43" t="s">
        <v>807</v>
      </c>
      <c r="M134" s="76" t="s">
        <v>808</v>
      </c>
      <c r="N134" s="59">
        <v>44015</v>
      </c>
      <c r="O134" s="57">
        <v>1363</v>
      </c>
      <c r="P134" s="76" t="str">
        <f>VLOOKUP(O134,[1]Listas!$A$2:$B$16,2,0)</f>
        <v>Fortalecimiento de la gestión local y de las acciones de vigilancia y control</v>
      </c>
      <c r="Q134" s="60" t="s">
        <v>48</v>
      </c>
      <c r="R134" s="61">
        <v>24252000</v>
      </c>
      <c r="S134" s="59">
        <v>44019</v>
      </c>
      <c r="T134" s="59">
        <v>44141</v>
      </c>
      <c r="U134" s="76" t="s">
        <v>41</v>
      </c>
      <c r="V134" s="62" t="s">
        <v>803</v>
      </c>
      <c r="W134" s="63" t="s">
        <v>60</v>
      </c>
      <c r="X134" s="60" t="s">
        <v>40</v>
      </c>
      <c r="Y134" s="60">
        <v>0</v>
      </c>
      <c r="Z134" s="64" t="str">
        <f t="shared" si="19"/>
        <v>NA</v>
      </c>
      <c r="AA134" s="44" t="s">
        <v>40</v>
      </c>
      <c r="AB134" s="44" t="s">
        <v>40</v>
      </c>
      <c r="AC134" s="44" t="s">
        <v>40</v>
      </c>
      <c r="AD134" s="45" t="s">
        <v>40</v>
      </c>
      <c r="AE134" s="44" t="s">
        <v>40</v>
      </c>
      <c r="AF134" s="68" t="s">
        <v>40</v>
      </c>
      <c r="AG134" s="44" t="s">
        <v>40</v>
      </c>
      <c r="AH134" s="44" t="s">
        <v>40</v>
      </c>
      <c r="AI134" s="59" t="str">
        <f t="shared" si="20"/>
        <v>NA</v>
      </c>
      <c r="AJ134" s="67" t="str">
        <f t="shared" si="20"/>
        <v>NA</v>
      </c>
      <c r="AK134" s="57" t="str">
        <f t="shared" si="20"/>
        <v>NA</v>
      </c>
    </row>
    <row r="135" spans="1:37" s="46" customFormat="1" ht="16" customHeight="1" x14ac:dyDescent="0.25">
      <c r="A135" s="42">
        <v>128</v>
      </c>
      <c r="B135" s="39" t="s">
        <v>42</v>
      </c>
      <c r="C135" s="40" t="str">
        <f t="shared" ca="1" si="9"/>
        <v>EN EJECUCION</v>
      </c>
      <c r="D135" s="41">
        <f t="shared" ca="1" si="10"/>
        <v>0.69672131147540983</v>
      </c>
      <c r="E135" s="57" t="s">
        <v>809</v>
      </c>
      <c r="F135" s="57" t="s">
        <v>810</v>
      </c>
      <c r="G135" s="58">
        <v>1030621844</v>
      </c>
      <c r="H135" s="58" t="str">
        <f t="shared" si="21"/>
        <v>GIOVANNY ESTEBEN RONDON VANEGAS</v>
      </c>
      <c r="I135" s="58">
        <f t="shared" si="21"/>
        <v>1030621844</v>
      </c>
      <c r="J135" s="58"/>
      <c r="K135" s="57" t="s">
        <v>811</v>
      </c>
      <c r="L135" s="43" t="s">
        <v>812</v>
      </c>
      <c r="M135" s="76" t="s">
        <v>813</v>
      </c>
      <c r="N135" s="59">
        <v>44015</v>
      </c>
      <c r="O135" s="57">
        <v>1363</v>
      </c>
      <c r="P135" s="76" t="str">
        <f>VLOOKUP(O135,[1]Listas!$A$2:$B$16,2,0)</f>
        <v>Fortalecimiento de la gestión local y de las acciones de vigilancia y control</v>
      </c>
      <c r="Q135" s="60" t="s">
        <v>48</v>
      </c>
      <c r="R135" s="61">
        <v>14416000</v>
      </c>
      <c r="S135" s="59">
        <v>44019</v>
      </c>
      <c r="T135" s="59">
        <v>44141</v>
      </c>
      <c r="U135" s="76" t="s">
        <v>41</v>
      </c>
      <c r="V135" s="62" t="s">
        <v>814</v>
      </c>
      <c r="W135" s="63" t="s">
        <v>60</v>
      </c>
      <c r="X135" s="60" t="s">
        <v>40</v>
      </c>
      <c r="Y135" s="60">
        <v>0</v>
      </c>
      <c r="Z135" s="64" t="str">
        <f t="shared" si="19"/>
        <v>NA</v>
      </c>
      <c r="AA135" s="44" t="s">
        <v>40</v>
      </c>
      <c r="AB135" s="44" t="s">
        <v>40</v>
      </c>
      <c r="AC135" s="44" t="s">
        <v>40</v>
      </c>
      <c r="AD135" s="45" t="s">
        <v>40</v>
      </c>
      <c r="AE135" s="44" t="s">
        <v>40</v>
      </c>
      <c r="AF135" s="68" t="s">
        <v>40</v>
      </c>
      <c r="AG135" s="44" t="s">
        <v>40</v>
      </c>
      <c r="AH135" s="44" t="s">
        <v>40</v>
      </c>
      <c r="AI135" s="59" t="str">
        <f t="shared" ref="AI135:AK166" si="22">+AE135</f>
        <v>NA</v>
      </c>
      <c r="AJ135" s="67" t="str">
        <f t="shared" si="22"/>
        <v>NA</v>
      </c>
      <c r="AK135" s="57" t="str">
        <f t="shared" si="22"/>
        <v>NA</v>
      </c>
    </row>
    <row r="136" spans="1:37" s="46" customFormat="1" ht="16" customHeight="1" x14ac:dyDescent="0.25">
      <c r="A136" s="42">
        <v>129</v>
      </c>
      <c r="B136" s="39" t="s">
        <v>42</v>
      </c>
      <c r="C136" s="40" t="str">
        <f t="shared" ref="C136:C199" ca="1" si="23">IF(Q136="NA","NO ADJUDICADO",(IF(Q136="NO","PDTE EJECUCION",IF(Y136&gt;$C$6,"SUSPENDIDO",IF(T136&gt;=$C$6,"EN EJECUCION","TERMINADO")))))</f>
        <v>EN EJECUCION</v>
      </c>
      <c r="D136" s="41">
        <f t="shared" ref="D136:D199" ca="1" si="24">IF(C136="NO ADJUDICADO","0%",IF(C136="PDTE EJECUCION","0%",IF(TODAY()&gt;=T136,100%,IF(_xlfn.DAYS(S136,T136),_xlfn.DAYS(S136,TODAY())/_xlfn.DAYS(S136,T136)))))</f>
        <v>0.69672131147540983</v>
      </c>
      <c r="E136" s="57" t="s">
        <v>815</v>
      </c>
      <c r="F136" s="57" t="s">
        <v>816</v>
      </c>
      <c r="G136" s="58">
        <v>80772254</v>
      </c>
      <c r="H136" s="58" t="str">
        <f t="shared" ref="H136:I167" si="25">+F136</f>
        <v>SERGIO EDUARDO MOLINA OCHOA</v>
      </c>
      <c r="I136" s="58">
        <f t="shared" si="25"/>
        <v>80772254</v>
      </c>
      <c r="J136" s="58"/>
      <c r="K136" s="57" t="s">
        <v>817</v>
      </c>
      <c r="L136" s="43" t="s">
        <v>818</v>
      </c>
      <c r="M136" s="76" t="s">
        <v>819</v>
      </c>
      <c r="N136" s="59">
        <v>44015</v>
      </c>
      <c r="O136" s="57">
        <v>1369</v>
      </c>
      <c r="P136" s="76" t="str">
        <f>VLOOKUP(O136,[1]Listas!$A$2:$B$16,2,0)</f>
        <v>Recreación y deporte para todos</v>
      </c>
      <c r="Q136" s="60" t="s">
        <v>48</v>
      </c>
      <c r="R136" s="61">
        <v>22047771</v>
      </c>
      <c r="S136" s="59">
        <v>44019</v>
      </c>
      <c r="T136" s="59">
        <v>44141</v>
      </c>
      <c r="U136" s="76" t="s">
        <v>41</v>
      </c>
      <c r="V136" s="62" t="s">
        <v>820</v>
      </c>
      <c r="W136" s="63" t="s">
        <v>449</v>
      </c>
      <c r="X136" s="60" t="s">
        <v>40</v>
      </c>
      <c r="Y136" s="60">
        <v>0</v>
      </c>
      <c r="Z136" s="64" t="str">
        <f t="shared" si="19"/>
        <v>NA</v>
      </c>
      <c r="AA136" s="44" t="s">
        <v>40</v>
      </c>
      <c r="AB136" s="44" t="s">
        <v>40</v>
      </c>
      <c r="AC136" s="44" t="s">
        <v>40</v>
      </c>
      <c r="AD136" s="45" t="s">
        <v>40</v>
      </c>
      <c r="AE136" s="44" t="s">
        <v>40</v>
      </c>
      <c r="AF136" s="68" t="s">
        <v>40</v>
      </c>
      <c r="AG136" s="44" t="s">
        <v>40</v>
      </c>
      <c r="AH136" s="44" t="s">
        <v>40</v>
      </c>
      <c r="AI136" s="59" t="str">
        <f t="shared" si="22"/>
        <v>NA</v>
      </c>
      <c r="AJ136" s="67" t="str">
        <f t="shared" si="22"/>
        <v>NA</v>
      </c>
      <c r="AK136" s="57" t="str">
        <f t="shared" si="22"/>
        <v>NA</v>
      </c>
    </row>
    <row r="137" spans="1:37" s="46" customFormat="1" ht="16" customHeight="1" x14ac:dyDescent="0.25">
      <c r="A137" s="42">
        <v>130</v>
      </c>
      <c r="B137" s="39" t="s">
        <v>42</v>
      </c>
      <c r="C137" s="40" t="str">
        <f t="shared" ca="1" si="23"/>
        <v>EN EJECUCION</v>
      </c>
      <c r="D137" s="41">
        <f t="shared" ca="1" si="24"/>
        <v>0.69672131147540983</v>
      </c>
      <c r="E137" s="57" t="s">
        <v>821</v>
      </c>
      <c r="F137" s="57" t="s">
        <v>822</v>
      </c>
      <c r="G137" s="58">
        <v>52861044</v>
      </c>
      <c r="H137" s="58" t="str">
        <f t="shared" si="25"/>
        <v>TILCIA YULIE VELANDIA NIÑO</v>
      </c>
      <c r="I137" s="58">
        <f t="shared" si="25"/>
        <v>52861044</v>
      </c>
      <c r="J137" s="58"/>
      <c r="K137" s="57" t="s">
        <v>823</v>
      </c>
      <c r="L137" s="43" t="s">
        <v>824</v>
      </c>
      <c r="M137" s="76" t="s">
        <v>813</v>
      </c>
      <c r="N137" s="59">
        <v>44015</v>
      </c>
      <c r="O137" s="57">
        <v>1363</v>
      </c>
      <c r="P137" s="76" t="str">
        <f>VLOOKUP(O137,[1]Listas!$A$2:$B$16,2,0)</f>
        <v>Fortalecimiento de la gestión local y de las acciones de vigilancia y control</v>
      </c>
      <c r="Q137" s="60" t="s">
        <v>48</v>
      </c>
      <c r="R137" s="61">
        <v>14416000</v>
      </c>
      <c r="S137" s="59">
        <v>44019</v>
      </c>
      <c r="T137" s="59">
        <v>44141</v>
      </c>
      <c r="U137" s="76" t="s">
        <v>41</v>
      </c>
      <c r="V137" s="62" t="s">
        <v>814</v>
      </c>
      <c r="W137" s="63" t="s">
        <v>60</v>
      </c>
      <c r="X137" s="60" t="s">
        <v>40</v>
      </c>
      <c r="Y137" s="60">
        <v>0</v>
      </c>
      <c r="Z137" s="64" t="str">
        <f t="shared" si="19"/>
        <v>NA</v>
      </c>
      <c r="AA137" s="44" t="s">
        <v>40</v>
      </c>
      <c r="AB137" s="44" t="s">
        <v>40</v>
      </c>
      <c r="AC137" s="44" t="s">
        <v>40</v>
      </c>
      <c r="AD137" s="45" t="s">
        <v>40</v>
      </c>
      <c r="AE137" s="44" t="s">
        <v>40</v>
      </c>
      <c r="AF137" s="68" t="s">
        <v>40</v>
      </c>
      <c r="AG137" s="44" t="s">
        <v>40</v>
      </c>
      <c r="AH137" s="44" t="s">
        <v>40</v>
      </c>
      <c r="AI137" s="59" t="str">
        <f t="shared" si="22"/>
        <v>NA</v>
      </c>
      <c r="AJ137" s="67" t="str">
        <f t="shared" si="22"/>
        <v>NA</v>
      </c>
      <c r="AK137" s="57" t="str">
        <f t="shared" si="22"/>
        <v>NA</v>
      </c>
    </row>
    <row r="138" spans="1:37" s="46" customFormat="1" ht="16" customHeight="1" x14ac:dyDescent="0.25">
      <c r="A138" s="42">
        <v>131</v>
      </c>
      <c r="B138" s="39" t="s">
        <v>42</v>
      </c>
      <c r="C138" s="40" t="str">
        <f t="shared" ca="1" si="23"/>
        <v>EN EJECUCION</v>
      </c>
      <c r="D138" s="41">
        <f t="shared" ca="1" si="24"/>
        <v>0.69672131147540983</v>
      </c>
      <c r="E138" s="57" t="s">
        <v>825</v>
      </c>
      <c r="F138" s="57" t="s">
        <v>826</v>
      </c>
      <c r="G138" s="58">
        <v>51672906</v>
      </c>
      <c r="H138" s="58" t="str">
        <f t="shared" si="25"/>
        <v>VILMA SOFIA CASSAB APONTE</v>
      </c>
      <c r="I138" s="58">
        <f t="shared" si="25"/>
        <v>51672906</v>
      </c>
      <c r="J138" s="58"/>
      <c r="K138" s="57" t="s">
        <v>827</v>
      </c>
      <c r="L138" s="43" t="s">
        <v>828</v>
      </c>
      <c r="M138" s="76" t="s">
        <v>829</v>
      </c>
      <c r="N138" s="59">
        <v>44015</v>
      </c>
      <c r="O138" s="57">
        <v>1367</v>
      </c>
      <c r="P138" s="76" t="str">
        <f>VLOOKUP(O138,[1]Listas!$A$2:$B$16,2,0)</f>
        <v>Recuperación de la malla vial local</v>
      </c>
      <c r="Q138" s="60" t="s">
        <v>48</v>
      </c>
      <c r="R138" s="61">
        <v>16816000</v>
      </c>
      <c r="S138" s="59">
        <v>44019</v>
      </c>
      <c r="T138" s="59">
        <v>44141</v>
      </c>
      <c r="U138" s="76" t="s">
        <v>41</v>
      </c>
      <c r="V138" s="62" t="s">
        <v>830</v>
      </c>
      <c r="W138" s="63" t="s">
        <v>449</v>
      </c>
      <c r="X138" s="60" t="s">
        <v>40</v>
      </c>
      <c r="Y138" s="60">
        <v>0</v>
      </c>
      <c r="Z138" s="64" t="str">
        <f t="shared" si="19"/>
        <v>NA</v>
      </c>
      <c r="AA138" s="44" t="s">
        <v>40</v>
      </c>
      <c r="AB138" s="44" t="s">
        <v>40</v>
      </c>
      <c r="AC138" s="44" t="s">
        <v>40</v>
      </c>
      <c r="AD138" s="45" t="s">
        <v>40</v>
      </c>
      <c r="AE138" s="44" t="s">
        <v>40</v>
      </c>
      <c r="AF138" s="68" t="s">
        <v>40</v>
      </c>
      <c r="AG138" s="44" t="s">
        <v>40</v>
      </c>
      <c r="AH138" s="44" t="s">
        <v>40</v>
      </c>
      <c r="AI138" s="59" t="str">
        <f t="shared" si="22"/>
        <v>NA</v>
      </c>
      <c r="AJ138" s="67" t="str">
        <f t="shared" si="22"/>
        <v>NA</v>
      </c>
      <c r="AK138" s="57" t="str">
        <f t="shared" si="22"/>
        <v>NA</v>
      </c>
    </row>
    <row r="139" spans="1:37" s="46" customFormat="1" ht="16" customHeight="1" x14ac:dyDescent="0.25">
      <c r="A139" s="42">
        <v>132</v>
      </c>
      <c r="B139" s="39" t="s">
        <v>42</v>
      </c>
      <c r="C139" s="40" t="str">
        <f t="shared" ca="1" si="23"/>
        <v>EN EJECUCION</v>
      </c>
      <c r="D139" s="41">
        <f t="shared" ca="1" si="24"/>
        <v>0.47428571428571431</v>
      </c>
      <c r="E139" s="57" t="s">
        <v>831</v>
      </c>
      <c r="F139" s="57" t="s">
        <v>832</v>
      </c>
      <c r="G139" s="58">
        <v>1030559633</v>
      </c>
      <c r="H139" s="58" t="str">
        <f t="shared" si="25"/>
        <v>JOAN CAMILO PINTO</v>
      </c>
      <c r="I139" s="58">
        <f t="shared" si="25"/>
        <v>1030559633</v>
      </c>
      <c r="J139" s="58"/>
      <c r="K139" s="57" t="s">
        <v>833</v>
      </c>
      <c r="L139" s="43" t="s">
        <v>834</v>
      </c>
      <c r="M139" s="76" t="s">
        <v>835</v>
      </c>
      <c r="N139" s="59">
        <v>44015</v>
      </c>
      <c r="O139" s="57">
        <v>1371</v>
      </c>
      <c r="P139" s="76" t="str">
        <f>VLOOKUP(O139,[1]Listas!$A$2:$B$16,2,0)</f>
        <v>Fortalecimiento de la participación</v>
      </c>
      <c r="Q139" s="60" t="s">
        <v>48</v>
      </c>
      <c r="R139" s="61">
        <v>25200000</v>
      </c>
      <c r="S139" s="59">
        <v>44021</v>
      </c>
      <c r="T139" s="59">
        <v>44196</v>
      </c>
      <c r="U139" s="76" t="s">
        <v>41</v>
      </c>
      <c r="V139" s="62" t="s">
        <v>836</v>
      </c>
      <c r="W139" s="63" t="s">
        <v>82</v>
      </c>
      <c r="X139" s="60" t="s">
        <v>40</v>
      </c>
      <c r="Y139" s="60">
        <v>0</v>
      </c>
      <c r="Z139" s="64" t="str">
        <f t="shared" si="19"/>
        <v>NA</v>
      </c>
      <c r="AA139" s="44" t="s">
        <v>40</v>
      </c>
      <c r="AB139" s="44" t="s">
        <v>40</v>
      </c>
      <c r="AC139" s="44" t="s">
        <v>40</v>
      </c>
      <c r="AD139" s="45" t="s">
        <v>40</v>
      </c>
      <c r="AE139" s="44" t="s">
        <v>40</v>
      </c>
      <c r="AF139" s="68" t="s">
        <v>40</v>
      </c>
      <c r="AG139" s="44" t="s">
        <v>40</v>
      </c>
      <c r="AH139" s="44" t="s">
        <v>40</v>
      </c>
      <c r="AI139" s="59" t="str">
        <f t="shared" si="22"/>
        <v>NA</v>
      </c>
      <c r="AJ139" s="67" t="str">
        <f t="shared" si="22"/>
        <v>NA</v>
      </c>
      <c r="AK139" s="57" t="str">
        <f t="shared" si="22"/>
        <v>NA</v>
      </c>
    </row>
    <row r="140" spans="1:37" s="46" customFormat="1" ht="16" customHeight="1" x14ac:dyDescent="0.25">
      <c r="A140" s="42">
        <v>133</v>
      </c>
      <c r="B140" s="39" t="s">
        <v>42</v>
      </c>
      <c r="C140" s="40" t="str">
        <f t="shared" ca="1" si="23"/>
        <v>EN EJECUCION</v>
      </c>
      <c r="D140" s="41">
        <f t="shared" ca="1" si="24"/>
        <v>0.48022598870056499</v>
      </c>
      <c r="E140" s="57" t="s">
        <v>837</v>
      </c>
      <c r="F140" s="57" t="s">
        <v>838</v>
      </c>
      <c r="G140" s="58">
        <v>13216397</v>
      </c>
      <c r="H140" s="58" t="str">
        <f t="shared" si="25"/>
        <v>JOSE GOTARDO PEREZ SOTO</v>
      </c>
      <c r="I140" s="58">
        <f t="shared" si="25"/>
        <v>13216397</v>
      </c>
      <c r="J140" s="58"/>
      <c r="K140" s="57" t="s">
        <v>839</v>
      </c>
      <c r="L140" s="43" t="s">
        <v>840</v>
      </c>
      <c r="M140" s="76" t="s">
        <v>841</v>
      </c>
      <c r="N140" s="59">
        <v>44015</v>
      </c>
      <c r="O140" s="57">
        <v>1376</v>
      </c>
      <c r="P140" s="76" t="str">
        <f>VLOOKUP(O140,[1]Listas!$A$2:$B$16,2,0)</f>
        <v>Fortalecimiento de seguridad e iniciativa de convivencia en la localidad de
Kennedy</v>
      </c>
      <c r="Q140" s="60" t="s">
        <v>48</v>
      </c>
      <c r="R140" s="61">
        <v>39420000</v>
      </c>
      <c r="S140" s="59">
        <v>44019</v>
      </c>
      <c r="T140" s="59">
        <v>44196</v>
      </c>
      <c r="U140" s="76" t="s">
        <v>41</v>
      </c>
      <c r="V140" s="62" t="s">
        <v>842</v>
      </c>
      <c r="W140" s="63" t="s">
        <v>1477</v>
      </c>
      <c r="X140" s="60" t="s">
        <v>40</v>
      </c>
      <c r="Y140" s="60">
        <v>0</v>
      </c>
      <c r="Z140" s="64" t="str">
        <f t="shared" si="19"/>
        <v>NA</v>
      </c>
      <c r="AA140" s="44" t="s">
        <v>40</v>
      </c>
      <c r="AB140" s="44" t="s">
        <v>40</v>
      </c>
      <c r="AC140" s="44" t="s">
        <v>40</v>
      </c>
      <c r="AD140" s="45" t="s">
        <v>40</v>
      </c>
      <c r="AE140" s="44" t="s">
        <v>40</v>
      </c>
      <c r="AF140" s="68" t="s">
        <v>40</v>
      </c>
      <c r="AG140" s="44" t="s">
        <v>40</v>
      </c>
      <c r="AH140" s="44" t="s">
        <v>40</v>
      </c>
      <c r="AI140" s="59" t="str">
        <f t="shared" si="22"/>
        <v>NA</v>
      </c>
      <c r="AJ140" s="67" t="str">
        <f t="shared" si="22"/>
        <v>NA</v>
      </c>
      <c r="AK140" s="57" t="str">
        <f t="shared" si="22"/>
        <v>NA</v>
      </c>
    </row>
    <row r="141" spans="1:37" s="46" customFormat="1" ht="16" customHeight="1" x14ac:dyDescent="0.25">
      <c r="A141" s="42">
        <v>134</v>
      </c>
      <c r="B141" s="39" t="s">
        <v>42</v>
      </c>
      <c r="C141" s="40" t="str">
        <f t="shared" ca="1" si="23"/>
        <v>EN EJECUCION</v>
      </c>
      <c r="D141" s="41">
        <f t="shared" ca="1" si="24"/>
        <v>0.68852459016393441</v>
      </c>
      <c r="E141" s="57" t="s">
        <v>843</v>
      </c>
      <c r="F141" s="57" t="s">
        <v>844</v>
      </c>
      <c r="G141" s="58">
        <v>1010217972</v>
      </c>
      <c r="H141" s="58" t="str">
        <f t="shared" si="25"/>
        <v>JESSICA ROMERO POVEDA</v>
      </c>
      <c r="I141" s="58">
        <f t="shared" si="25"/>
        <v>1010217972</v>
      </c>
      <c r="J141" s="58"/>
      <c r="K141" s="57" t="s">
        <v>845</v>
      </c>
      <c r="L141" s="43" t="s">
        <v>846</v>
      </c>
      <c r="M141" s="76" t="s">
        <v>99</v>
      </c>
      <c r="N141" s="59">
        <v>44015</v>
      </c>
      <c r="O141" s="57">
        <v>1363</v>
      </c>
      <c r="P141" s="76" t="str">
        <f>VLOOKUP(O141,[1]Listas!$A$2:$B$16,2,0)</f>
        <v>Fortalecimiento de la gestión local y de las acciones de vigilancia y control</v>
      </c>
      <c r="Q141" s="60" t="s">
        <v>48</v>
      </c>
      <c r="R141" s="61">
        <v>24252000</v>
      </c>
      <c r="S141" s="59">
        <v>44020</v>
      </c>
      <c r="T141" s="59">
        <v>44142</v>
      </c>
      <c r="U141" s="76" t="s">
        <v>41</v>
      </c>
      <c r="V141" s="62" t="s">
        <v>803</v>
      </c>
      <c r="W141" s="63" t="s">
        <v>60</v>
      </c>
      <c r="X141" s="60" t="s">
        <v>40</v>
      </c>
      <c r="Y141" s="60">
        <v>0</v>
      </c>
      <c r="Z141" s="64" t="str">
        <f t="shared" si="19"/>
        <v>NA</v>
      </c>
      <c r="AA141" s="44" t="s">
        <v>40</v>
      </c>
      <c r="AB141" s="44" t="s">
        <v>40</v>
      </c>
      <c r="AC141" s="44" t="s">
        <v>40</v>
      </c>
      <c r="AD141" s="45" t="s">
        <v>40</v>
      </c>
      <c r="AE141" s="44" t="s">
        <v>40</v>
      </c>
      <c r="AF141" s="68" t="s">
        <v>40</v>
      </c>
      <c r="AG141" s="44" t="s">
        <v>40</v>
      </c>
      <c r="AH141" s="44" t="s">
        <v>40</v>
      </c>
      <c r="AI141" s="59" t="str">
        <f t="shared" si="22"/>
        <v>NA</v>
      </c>
      <c r="AJ141" s="67" t="str">
        <f t="shared" si="22"/>
        <v>NA</v>
      </c>
      <c r="AK141" s="57" t="str">
        <f t="shared" si="22"/>
        <v>NA</v>
      </c>
    </row>
    <row r="142" spans="1:37" s="46" customFormat="1" ht="16" customHeight="1" x14ac:dyDescent="0.25">
      <c r="A142" s="42">
        <v>135</v>
      </c>
      <c r="B142" s="39" t="s">
        <v>42</v>
      </c>
      <c r="C142" s="40" t="str">
        <f t="shared" ca="1" si="23"/>
        <v>EN EJECUCION</v>
      </c>
      <c r="D142" s="41">
        <f t="shared" ca="1" si="24"/>
        <v>0.68852459016393441</v>
      </c>
      <c r="E142" s="57" t="s">
        <v>847</v>
      </c>
      <c r="F142" s="57" t="s">
        <v>848</v>
      </c>
      <c r="G142" s="58">
        <v>39767797</v>
      </c>
      <c r="H142" s="58" t="str">
        <f t="shared" si="25"/>
        <v>AMANDA PATRICIA QUESADA GOMEZ</v>
      </c>
      <c r="I142" s="58">
        <f t="shared" si="25"/>
        <v>39767797</v>
      </c>
      <c r="J142" s="58"/>
      <c r="K142" s="57" t="s">
        <v>849</v>
      </c>
      <c r="L142" s="43" t="s">
        <v>850</v>
      </c>
      <c r="M142" s="76" t="s">
        <v>813</v>
      </c>
      <c r="N142" s="59">
        <v>44015</v>
      </c>
      <c r="O142" s="57">
        <v>1363</v>
      </c>
      <c r="P142" s="76" t="str">
        <f>VLOOKUP(O142,[1]Listas!$A$2:$B$16,2,0)</f>
        <v>Fortalecimiento de la gestión local y de las acciones de vigilancia y control</v>
      </c>
      <c r="Q142" s="60" t="s">
        <v>48</v>
      </c>
      <c r="R142" s="61">
        <v>14416000</v>
      </c>
      <c r="S142" s="59">
        <v>44020</v>
      </c>
      <c r="T142" s="59">
        <v>44142</v>
      </c>
      <c r="U142" s="76" t="s">
        <v>41</v>
      </c>
      <c r="V142" s="62" t="s">
        <v>851</v>
      </c>
      <c r="W142" s="63" t="s">
        <v>60</v>
      </c>
      <c r="X142" s="60" t="s">
        <v>40</v>
      </c>
      <c r="Y142" s="60">
        <v>0</v>
      </c>
      <c r="Z142" s="64" t="str">
        <f t="shared" si="19"/>
        <v>NA</v>
      </c>
      <c r="AA142" s="44" t="s">
        <v>40</v>
      </c>
      <c r="AB142" s="44" t="s">
        <v>40</v>
      </c>
      <c r="AC142" s="44" t="s">
        <v>40</v>
      </c>
      <c r="AD142" s="45" t="s">
        <v>40</v>
      </c>
      <c r="AE142" s="44" t="s">
        <v>40</v>
      </c>
      <c r="AF142" s="68" t="s">
        <v>40</v>
      </c>
      <c r="AG142" s="44" t="s">
        <v>40</v>
      </c>
      <c r="AH142" s="44" t="s">
        <v>40</v>
      </c>
      <c r="AI142" s="59" t="str">
        <f t="shared" si="22"/>
        <v>NA</v>
      </c>
      <c r="AJ142" s="67" t="str">
        <f t="shared" si="22"/>
        <v>NA</v>
      </c>
      <c r="AK142" s="57" t="str">
        <f t="shared" si="22"/>
        <v>NA</v>
      </c>
    </row>
    <row r="143" spans="1:37" s="46" customFormat="1" ht="16" customHeight="1" x14ac:dyDescent="0.25">
      <c r="A143" s="42">
        <v>136</v>
      </c>
      <c r="B143" s="39" t="s">
        <v>42</v>
      </c>
      <c r="C143" s="40" t="str">
        <f t="shared" ca="1" si="23"/>
        <v>EN EJECUCION</v>
      </c>
      <c r="D143" s="41">
        <f t="shared" ca="1" si="24"/>
        <v>0.64754098360655743</v>
      </c>
      <c r="E143" s="57" t="s">
        <v>852</v>
      </c>
      <c r="F143" s="57" t="s">
        <v>853</v>
      </c>
      <c r="G143" s="58">
        <v>51813759</v>
      </c>
      <c r="H143" s="58" t="str">
        <f t="shared" si="25"/>
        <v>MARIELA JIMENEZ MARTINEZ</v>
      </c>
      <c r="I143" s="58">
        <f t="shared" si="25"/>
        <v>51813759</v>
      </c>
      <c r="J143" s="58"/>
      <c r="K143" s="57" t="s">
        <v>854</v>
      </c>
      <c r="L143" s="50" t="s">
        <v>855</v>
      </c>
      <c r="M143" s="76" t="s">
        <v>789</v>
      </c>
      <c r="N143" s="59">
        <v>44015</v>
      </c>
      <c r="O143" s="57">
        <v>1363</v>
      </c>
      <c r="P143" s="76" t="str">
        <f>VLOOKUP(O143,[1]Listas!$A$2:$B$16,2,0)</f>
        <v>Fortalecimiento de la gestión local y de las acciones de vigilancia y control</v>
      </c>
      <c r="Q143" s="60" t="s">
        <v>48</v>
      </c>
      <c r="R143" s="61">
        <v>9988000</v>
      </c>
      <c r="S143" s="59">
        <v>44025</v>
      </c>
      <c r="T143" s="59">
        <v>44147</v>
      </c>
      <c r="U143" s="76" t="s">
        <v>41</v>
      </c>
      <c r="V143" s="62" t="s">
        <v>790</v>
      </c>
      <c r="W143" s="63" t="s">
        <v>67</v>
      </c>
      <c r="X143" s="60" t="s">
        <v>40</v>
      </c>
      <c r="Y143" s="60">
        <v>0</v>
      </c>
      <c r="Z143" s="64" t="str">
        <f t="shared" si="19"/>
        <v>NA</v>
      </c>
      <c r="AA143" s="44" t="s">
        <v>40</v>
      </c>
      <c r="AB143" s="44" t="s">
        <v>40</v>
      </c>
      <c r="AC143" s="44" t="s">
        <v>40</v>
      </c>
      <c r="AD143" s="45" t="s">
        <v>40</v>
      </c>
      <c r="AE143" s="44" t="s">
        <v>40</v>
      </c>
      <c r="AF143" s="68" t="s">
        <v>40</v>
      </c>
      <c r="AG143" s="44" t="s">
        <v>40</v>
      </c>
      <c r="AH143" s="44" t="s">
        <v>40</v>
      </c>
      <c r="AI143" s="59" t="str">
        <f t="shared" si="22"/>
        <v>NA</v>
      </c>
      <c r="AJ143" s="67" t="str">
        <f t="shared" si="22"/>
        <v>NA</v>
      </c>
      <c r="AK143" s="57" t="str">
        <f t="shared" si="22"/>
        <v>NA</v>
      </c>
    </row>
    <row r="144" spans="1:37" s="46" customFormat="1" ht="16" customHeight="1" x14ac:dyDescent="0.25">
      <c r="A144" s="42">
        <v>137</v>
      </c>
      <c r="B144" s="39" t="s">
        <v>42</v>
      </c>
      <c r="C144" s="40" t="str">
        <f t="shared" ca="1" si="23"/>
        <v>EN EJECUCION</v>
      </c>
      <c r="D144" s="41">
        <f t="shared" ca="1" si="24"/>
        <v>0.70491803278688525</v>
      </c>
      <c r="E144" s="57" t="s">
        <v>856</v>
      </c>
      <c r="F144" s="57" t="s">
        <v>857</v>
      </c>
      <c r="G144" s="58">
        <v>51834988</v>
      </c>
      <c r="H144" s="58" t="str">
        <f t="shared" si="25"/>
        <v>CARMEN CECILIA VALBUENA CASTAÑEDA</v>
      </c>
      <c r="I144" s="58">
        <f t="shared" si="25"/>
        <v>51834988</v>
      </c>
      <c r="J144" s="58"/>
      <c r="K144" s="57" t="s">
        <v>858</v>
      </c>
      <c r="L144" s="43" t="s">
        <v>859</v>
      </c>
      <c r="M144" s="76" t="s">
        <v>860</v>
      </c>
      <c r="N144" s="59">
        <v>44015</v>
      </c>
      <c r="O144" s="57">
        <v>1363</v>
      </c>
      <c r="P144" s="76" t="str">
        <f>VLOOKUP(O144,[1]Listas!$A$2:$B$16,2,0)</f>
        <v>Fortalecimiento de la gestión local y de las acciones de vigilancia y control</v>
      </c>
      <c r="Q144" s="60" t="s">
        <v>48</v>
      </c>
      <c r="R144" s="61">
        <v>9988000</v>
      </c>
      <c r="S144" s="59">
        <v>44018</v>
      </c>
      <c r="T144" s="59">
        <v>44140</v>
      </c>
      <c r="U144" s="76" t="s">
        <v>41</v>
      </c>
      <c r="V144" s="62" t="s">
        <v>861</v>
      </c>
      <c r="W144" s="63" t="s">
        <v>67</v>
      </c>
      <c r="X144" s="60" t="s">
        <v>40</v>
      </c>
      <c r="Y144" s="60">
        <v>0</v>
      </c>
      <c r="Z144" s="64" t="str">
        <f t="shared" si="19"/>
        <v>NA</v>
      </c>
      <c r="AA144" s="44" t="s">
        <v>40</v>
      </c>
      <c r="AB144" s="44" t="s">
        <v>40</v>
      </c>
      <c r="AC144" s="44" t="s">
        <v>40</v>
      </c>
      <c r="AD144" s="45" t="s">
        <v>40</v>
      </c>
      <c r="AE144" s="44" t="s">
        <v>40</v>
      </c>
      <c r="AF144" s="68" t="s">
        <v>40</v>
      </c>
      <c r="AG144" s="44" t="s">
        <v>40</v>
      </c>
      <c r="AH144" s="44" t="s">
        <v>40</v>
      </c>
      <c r="AI144" s="59" t="str">
        <f t="shared" si="22"/>
        <v>NA</v>
      </c>
      <c r="AJ144" s="67" t="str">
        <f t="shared" si="22"/>
        <v>NA</v>
      </c>
      <c r="AK144" s="57" t="str">
        <f t="shared" si="22"/>
        <v>NA</v>
      </c>
    </row>
    <row r="145" spans="1:37" s="46" customFormat="1" ht="16" customHeight="1" x14ac:dyDescent="0.25">
      <c r="A145" s="42">
        <v>138</v>
      </c>
      <c r="B145" s="39" t="s">
        <v>42</v>
      </c>
      <c r="C145" s="40" t="str">
        <f t="shared" ca="1" si="23"/>
        <v>EN EJECUCION</v>
      </c>
      <c r="D145" s="41">
        <f t="shared" ca="1" si="24"/>
        <v>0.67213114754098358</v>
      </c>
      <c r="E145" s="57" t="s">
        <v>862</v>
      </c>
      <c r="F145" s="57" t="s">
        <v>863</v>
      </c>
      <c r="G145" s="58">
        <v>1022366754</v>
      </c>
      <c r="H145" s="58" t="str">
        <f t="shared" si="25"/>
        <v>KAREN JOHANNA RAMÍREZ DUARTE</v>
      </c>
      <c r="I145" s="58">
        <f t="shared" si="25"/>
        <v>1022366754</v>
      </c>
      <c r="J145" s="58"/>
      <c r="K145" s="57" t="s">
        <v>864</v>
      </c>
      <c r="L145" s="43" t="s">
        <v>865</v>
      </c>
      <c r="M145" s="76" t="s">
        <v>866</v>
      </c>
      <c r="N145" s="59">
        <v>44015</v>
      </c>
      <c r="O145" s="57">
        <v>1363</v>
      </c>
      <c r="P145" s="76" t="str">
        <f>VLOOKUP(O145,[1]Listas!$A$2:$B$16,2,0)</f>
        <v>Fortalecimiento de la gestión local y de las acciones de vigilancia y control</v>
      </c>
      <c r="Q145" s="60" t="s">
        <v>48</v>
      </c>
      <c r="R145" s="61">
        <v>9988000</v>
      </c>
      <c r="S145" s="59">
        <v>44022</v>
      </c>
      <c r="T145" s="59">
        <v>44144</v>
      </c>
      <c r="U145" s="76" t="s">
        <v>41</v>
      </c>
      <c r="V145" s="62" t="s">
        <v>867</v>
      </c>
      <c r="W145" s="63" t="s">
        <v>1623</v>
      </c>
      <c r="X145" s="60" t="s">
        <v>40</v>
      </c>
      <c r="Y145" s="60">
        <v>0</v>
      </c>
      <c r="Z145" s="64" t="str">
        <f t="shared" si="19"/>
        <v>NA</v>
      </c>
      <c r="AA145" s="44" t="s">
        <v>40</v>
      </c>
      <c r="AB145" s="44" t="s">
        <v>40</v>
      </c>
      <c r="AC145" s="44" t="s">
        <v>40</v>
      </c>
      <c r="AD145" s="45" t="s">
        <v>40</v>
      </c>
      <c r="AE145" s="44" t="s">
        <v>40</v>
      </c>
      <c r="AF145" s="68" t="s">
        <v>40</v>
      </c>
      <c r="AG145" s="44" t="s">
        <v>40</v>
      </c>
      <c r="AH145" s="44" t="s">
        <v>40</v>
      </c>
      <c r="AI145" s="59" t="str">
        <f t="shared" si="22"/>
        <v>NA</v>
      </c>
      <c r="AJ145" s="67" t="str">
        <f t="shared" si="22"/>
        <v>NA</v>
      </c>
      <c r="AK145" s="57" t="str">
        <f t="shared" si="22"/>
        <v>NA</v>
      </c>
    </row>
    <row r="146" spans="1:37" s="46" customFormat="1" ht="16" customHeight="1" x14ac:dyDescent="0.25">
      <c r="A146" s="42">
        <v>139</v>
      </c>
      <c r="B146" s="39" t="s">
        <v>42</v>
      </c>
      <c r="C146" s="40" t="str">
        <f t="shared" ca="1" si="23"/>
        <v>EN EJECUCION</v>
      </c>
      <c r="D146" s="41">
        <f t="shared" ca="1" si="24"/>
        <v>0.67213114754098358</v>
      </c>
      <c r="E146" s="57" t="s">
        <v>868</v>
      </c>
      <c r="F146" s="57" t="s">
        <v>869</v>
      </c>
      <c r="G146" s="58">
        <v>1018425053</v>
      </c>
      <c r="H146" s="58" t="str">
        <f t="shared" si="25"/>
        <v>JOSE WILMAN TORRES GOMEZ</v>
      </c>
      <c r="I146" s="58">
        <f t="shared" si="25"/>
        <v>1018425053</v>
      </c>
      <c r="J146" s="58"/>
      <c r="K146" s="57" t="s">
        <v>870</v>
      </c>
      <c r="L146" s="43" t="s">
        <v>871</v>
      </c>
      <c r="M146" s="76" t="s">
        <v>872</v>
      </c>
      <c r="N146" s="59">
        <v>44015</v>
      </c>
      <c r="O146" s="57">
        <v>1363</v>
      </c>
      <c r="P146" s="76" t="str">
        <f>VLOOKUP(O146,[1]Listas!$A$2:$B$16,2,0)</f>
        <v>Fortalecimiento de la gestión local y de las acciones de vigilancia y control</v>
      </c>
      <c r="Q146" s="60" t="s">
        <v>48</v>
      </c>
      <c r="R146" s="61">
        <v>22820000</v>
      </c>
      <c r="S146" s="59">
        <v>44022</v>
      </c>
      <c r="T146" s="59">
        <v>44144</v>
      </c>
      <c r="U146" s="76" t="s">
        <v>41</v>
      </c>
      <c r="V146" s="62" t="s">
        <v>873</v>
      </c>
      <c r="W146" s="63" t="s">
        <v>394</v>
      </c>
      <c r="X146" s="60" t="s">
        <v>40</v>
      </c>
      <c r="Y146" s="60">
        <v>0</v>
      </c>
      <c r="Z146" s="64" t="str">
        <f t="shared" si="19"/>
        <v>NA</v>
      </c>
      <c r="AA146" s="44" t="s">
        <v>40</v>
      </c>
      <c r="AB146" s="48" t="s">
        <v>874</v>
      </c>
      <c r="AC146" s="48" t="s">
        <v>869</v>
      </c>
      <c r="AD146" s="45" t="s">
        <v>40</v>
      </c>
      <c r="AE146" s="44" t="s">
        <v>40</v>
      </c>
      <c r="AF146" s="68" t="s">
        <v>40</v>
      </c>
      <c r="AG146" s="44" t="s">
        <v>40</v>
      </c>
      <c r="AH146" s="44" t="s">
        <v>40</v>
      </c>
      <c r="AI146" s="59" t="str">
        <f t="shared" si="22"/>
        <v>NA</v>
      </c>
      <c r="AJ146" s="67" t="str">
        <f t="shared" si="22"/>
        <v>NA</v>
      </c>
      <c r="AK146" s="57" t="str">
        <f t="shared" si="22"/>
        <v>NA</v>
      </c>
    </row>
    <row r="147" spans="1:37" s="46" customFormat="1" ht="16" customHeight="1" x14ac:dyDescent="0.25">
      <c r="A147" s="42">
        <v>140</v>
      </c>
      <c r="B147" s="39" t="s">
        <v>42</v>
      </c>
      <c r="C147" s="40" t="str">
        <f t="shared" ca="1" si="23"/>
        <v>EN EJECUCION</v>
      </c>
      <c r="D147" s="41">
        <f t="shared" ca="1" si="24"/>
        <v>0.68852459016393441</v>
      </c>
      <c r="E147" s="57" t="s">
        <v>875</v>
      </c>
      <c r="F147" s="57" t="s">
        <v>876</v>
      </c>
      <c r="G147" s="58">
        <v>52120354</v>
      </c>
      <c r="H147" s="58" t="str">
        <f t="shared" si="25"/>
        <v>LIDA ELIZABETH SILVA RODRIGUEZ</v>
      </c>
      <c r="I147" s="58">
        <f t="shared" si="25"/>
        <v>52120354</v>
      </c>
      <c r="J147" s="58"/>
      <c r="K147" s="57" t="s">
        <v>877</v>
      </c>
      <c r="L147" s="43" t="s">
        <v>878</v>
      </c>
      <c r="M147" s="76" t="s">
        <v>789</v>
      </c>
      <c r="N147" s="59">
        <v>44015</v>
      </c>
      <c r="O147" s="57">
        <v>1363</v>
      </c>
      <c r="P147" s="76" t="str">
        <f>VLOOKUP(O147,[1]Listas!$A$2:$B$16,2,0)</f>
        <v>Fortalecimiento de la gestión local y de las acciones de vigilancia y control</v>
      </c>
      <c r="Q147" s="60" t="s">
        <v>48</v>
      </c>
      <c r="R147" s="61">
        <v>9988000</v>
      </c>
      <c r="S147" s="59">
        <v>44020</v>
      </c>
      <c r="T147" s="59">
        <v>44142</v>
      </c>
      <c r="U147" s="76" t="s">
        <v>41</v>
      </c>
      <c r="V147" s="62" t="s">
        <v>790</v>
      </c>
      <c r="W147" s="63" t="s">
        <v>67</v>
      </c>
      <c r="X147" s="60" t="s">
        <v>40</v>
      </c>
      <c r="Y147" s="60">
        <v>0</v>
      </c>
      <c r="Z147" s="64" t="str">
        <f t="shared" si="19"/>
        <v>NA</v>
      </c>
      <c r="AA147" s="44" t="s">
        <v>40</v>
      </c>
      <c r="AB147" s="44" t="s">
        <v>40</v>
      </c>
      <c r="AC147" s="44" t="s">
        <v>40</v>
      </c>
      <c r="AD147" s="45" t="s">
        <v>40</v>
      </c>
      <c r="AE147" s="44" t="s">
        <v>40</v>
      </c>
      <c r="AF147" s="68" t="s">
        <v>40</v>
      </c>
      <c r="AG147" s="44" t="s">
        <v>40</v>
      </c>
      <c r="AH147" s="44" t="s">
        <v>40</v>
      </c>
      <c r="AI147" s="59" t="str">
        <f t="shared" si="22"/>
        <v>NA</v>
      </c>
      <c r="AJ147" s="67" t="str">
        <f t="shared" si="22"/>
        <v>NA</v>
      </c>
      <c r="AK147" s="57" t="str">
        <f t="shared" si="22"/>
        <v>NA</v>
      </c>
    </row>
    <row r="148" spans="1:37" s="46" customFormat="1" ht="16" customHeight="1" x14ac:dyDescent="0.25">
      <c r="A148" s="42">
        <v>141</v>
      </c>
      <c r="B148" s="39" t="s">
        <v>42</v>
      </c>
      <c r="C148" s="40" t="str">
        <f t="shared" ca="1" si="23"/>
        <v>EN EJECUCION</v>
      </c>
      <c r="D148" s="41">
        <f t="shared" ca="1" si="24"/>
        <v>0.68032786885245899</v>
      </c>
      <c r="E148" s="57" t="s">
        <v>879</v>
      </c>
      <c r="F148" s="57" t="s">
        <v>880</v>
      </c>
      <c r="G148" s="58">
        <v>80258740</v>
      </c>
      <c r="H148" s="58" t="str">
        <f t="shared" si="25"/>
        <v>MAURICIO GUARNIZO SALAZAR</v>
      </c>
      <c r="I148" s="58">
        <f t="shared" si="25"/>
        <v>80258740</v>
      </c>
      <c r="J148" s="58"/>
      <c r="K148" s="57" t="s">
        <v>881</v>
      </c>
      <c r="L148" s="43" t="s">
        <v>882</v>
      </c>
      <c r="M148" s="76" t="s">
        <v>558</v>
      </c>
      <c r="N148" s="59">
        <v>44015</v>
      </c>
      <c r="O148" s="57">
        <v>1363</v>
      </c>
      <c r="P148" s="76" t="str">
        <f>VLOOKUP(O148,[1]Listas!$A$2:$B$16,2,0)</f>
        <v>Fortalecimiento de la gestión local y de las acciones de vigilancia y control</v>
      </c>
      <c r="Q148" s="60" t="s">
        <v>48</v>
      </c>
      <c r="R148" s="61">
        <v>22048000</v>
      </c>
      <c r="S148" s="59">
        <v>44021</v>
      </c>
      <c r="T148" s="59">
        <v>44143</v>
      </c>
      <c r="U148" s="76" t="s">
        <v>41</v>
      </c>
      <c r="V148" s="62" t="s">
        <v>883</v>
      </c>
      <c r="W148" s="63" t="s">
        <v>1623</v>
      </c>
      <c r="X148" s="60" t="s">
        <v>40</v>
      </c>
      <c r="Y148" s="60">
        <v>0</v>
      </c>
      <c r="Z148" s="64" t="str">
        <f t="shared" si="19"/>
        <v>NA</v>
      </c>
      <c r="AA148" s="44" t="s">
        <v>40</v>
      </c>
      <c r="AB148" s="44" t="s">
        <v>40</v>
      </c>
      <c r="AC148" s="44" t="s">
        <v>40</v>
      </c>
      <c r="AD148" s="45" t="s">
        <v>40</v>
      </c>
      <c r="AE148" s="44" t="s">
        <v>40</v>
      </c>
      <c r="AF148" s="68" t="s">
        <v>40</v>
      </c>
      <c r="AG148" s="44" t="s">
        <v>40</v>
      </c>
      <c r="AH148" s="44" t="s">
        <v>40</v>
      </c>
      <c r="AI148" s="59" t="str">
        <f t="shared" si="22"/>
        <v>NA</v>
      </c>
      <c r="AJ148" s="67" t="str">
        <f t="shared" si="22"/>
        <v>NA</v>
      </c>
      <c r="AK148" s="57" t="str">
        <f t="shared" si="22"/>
        <v>NA</v>
      </c>
    </row>
    <row r="149" spans="1:37" s="46" customFormat="1" ht="16" customHeight="1" x14ac:dyDescent="0.25">
      <c r="A149" s="42">
        <v>142</v>
      </c>
      <c r="B149" s="39" t="s">
        <v>42</v>
      </c>
      <c r="C149" s="40" t="str">
        <f t="shared" ca="1" si="23"/>
        <v>EN EJECUCION</v>
      </c>
      <c r="D149" s="41">
        <f t="shared" ca="1" si="24"/>
        <v>0.48314606741573035</v>
      </c>
      <c r="E149" s="57" t="s">
        <v>884</v>
      </c>
      <c r="F149" s="57" t="s">
        <v>885</v>
      </c>
      <c r="G149" s="58">
        <v>79687438</v>
      </c>
      <c r="H149" s="58" t="str">
        <f t="shared" si="25"/>
        <v>ANIBAL FERNANDO OSPINA ARDILA</v>
      </c>
      <c r="I149" s="58">
        <f t="shared" si="25"/>
        <v>79687438</v>
      </c>
      <c r="J149" s="58"/>
      <c r="K149" s="57" t="s">
        <v>886</v>
      </c>
      <c r="L149" s="43" t="s">
        <v>887</v>
      </c>
      <c r="M149" s="76" t="s">
        <v>888</v>
      </c>
      <c r="N149" s="59">
        <v>44015</v>
      </c>
      <c r="O149" s="57">
        <v>1369</v>
      </c>
      <c r="P149" s="76" t="str">
        <f>VLOOKUP(O149,[1]Listas!$A$2:$B$16,2,0)</f>
        <v>Recreación y deporte para todos</v>
      </c>
      <c r="Q149" s="60" t="s">
        <v>48</v>
      </c>
      <c r="R149" s="61">
        <v>40833334</v>
      </c>
      <c r="S149" s="59">
        <v>44018</v>
      </c>
      <c r="T149" s="59">
        <v>44196</v>
      </c>
      <c r="U149" s="76" t="s">
        <v>41</v>
      </c>
      <c r="V149" s="62" t="s">
        <v>889</v>
      </c>
      <c r="W149" s="63" t="s">
        <v>449</v>
      </c>
      <c r="X149" s="60" t="s">
        <v>40</v>
      </c>
      <c r="Y149" s="60">
        <v>0</v>
      </c>
      <c r="Z149" s="64" t="str">
        <f t="shared" si="19"/>
        <v>NA</v>
      </c>
      <c r="AA149" s="44" t="s">
        <v>40</v>
      </c>
      <c r="AB149" s="44" t="s">
        <v>40</v>
      </c>
      <c r="AC149" s="44" t="s">
        <v>40</v>
      </c>
      <c r="AD149" s="45" t="s">
        <v>40</v>
      </c>
      <c r="AE149" s="44" t="s">
        <v>40</v>
      </c>
      <c r="AF149" s="68" t="s">
        <v>40</v>
      </c>
      <c r="AG149" s="44" t="s">
        <v>40</v>
      </c>
      <c r="AH149" s="44" t="s">
        <v>40</v>
      </c>
      <c r="AI149" s="59" t="str">
        <f t="shared" si="22"/>
        <v>NA</v>
      </c>
      <c r="AJ149" s="67" t="str">
        <f t="shared" si="22"/>
        <v>NA</v>
      </c>
      <c r="AK149" s="57" t="str">
        <f t="shared" si="22"/>
        <v>NA</v>
      </c>
    </row>
    <row r="150" spans="1:37" s="46" customFormat="1" ht="16" customHeight="1" x14ac:dyDescent="0.25">
      <c r="A150" s="42">
        <v>143</v>
      </c>
      <c r="B150" s="39" t="s">
        <v>42</v>
      </c>
      <c r="C150" s="40" t="str">
        <f t="shared" ca="1" si="23"/>
        <v>EN EJECUCION</v>
      </c>
      <c r="D150" s="41">
        <f t="shared" ca="1" si="24"/>
        <v>0.47428571428571431</v>
      </c>
      <c r="E150" s="57" t="s">
        <v>891</v>
      </c>
      <c r="F150" s="57" t="s">
        <v>892</v>
      </c>
      <c r="G150" s="58">
        <v>1022337324</v>
      </c>
      <c r="H150" s="58" t="str">
        <f t="shared" si="25"/>
        <v>OLGA MADIME MORA ACOSTA</v>
      </c>
      <c r="I150" s="58">
        <f t="shared" si="25"/>
        <v>1022337324</v>
      </c>
      <c r="J150" s="58"/>
      <c r="K150" s="57" t="s">
        <v>893</v>
      </c>
      <c r="L150" s="43" t="s">
        <v>894</v>
      </c>
      <c r="M150" s="76" t="s">
        <v>244</v>
      </c>
      <c r="N150" s="59">
        <v>44015</v>
      </c>
      <c r="O150" s="57">
        <v>1363</v>
      </c>
      <c r="P150" s="76" t="str">
        <f>VLOOKUP(O150,[1]Listas!$A$2:$B$16,2,0)</f>
        <v>Fortalecimiento de la gestión local y de las acciones de vigilancia y control</v>
      </c>
      <c r="Q150" s="60" t="s">
        <v>48</v>
      </c>
      <c r="R150" s="61">
        <v>14565833</v>
      </c>
      <c r="S150" s="59">
        <v>44021</v>
      </c>
      <c r="T150" s="59">
        <v>44196</v>
      </c>
      <c r="U150" s="76" t="s">
        <v>41</v>
      </c>
      <c r="V150" s="62" t="s">
        <v>895</v>
      </c>
      <c r="W150" s="63" t="s">
        <v>246</v>
      </c>
      <c r="X150" s="60" t="s">
        <v>40</v>
      </c>
      <c r="Y150" s="60">
        <v>0</v>
      </c>
      <c r="Z150" s="64" t="str">
        <f t="shared" si="19"/>
        <v>NA</v>
      </c>
      <c r="AA150" s="44" t="s">
        <v>40</v>
      </c>
      <c r="AB150" s="44" t="s">
        <v>40</v>
      </c>
      <c r="AC150" s="44" t="s">
        <v>40</v>
      </c>
      <c r="AD150" s="45" t="s">
        <v>40</v>
      </c>
      <c r="AE150" s="44" t="s">
        <v>40</v>
      </c>
      <c r="AF150" s="68" t="s">
        <v>40</v>
      </c>
      <c r="AG150" s="44" t="s">
        <v>40</v>
      </c>
      <c r="AH150" s="44" t="s">
        <v>40</v>
      </c>
      <c r="AI150" s="59" t="str">
        <f t="shared" si="22"/>
        <v>NA</v>
      </c>
      <c r="AJ150" s="67" t="str">
        <f t="shared" si="22"/>
        <v>NA</v>
      </c>
      <c r="AK150" s="57" t="str">
        <f t="shared" si="22"/>
        <v>NA</v>
      </c>
    </row>
    <row r="151" spans="1:37" s="46" customFormat="1" ht="16" customHeight="1" x14ac:dyDescent="0.25">
      <c r="A151" s="42">
        <v>144</v>
      </c>
      <c r="B151" s="39" t="s">
        <v>42</v>
      </c>
      <c r="C151" s="40" t="str">
        <f t="shared" ca="1" si="23"/>
        <v>EN EJECUCION</v>
      </c>
      <c r="D151" s="41">
        <f t="shared" ca="1" si="24"/>
        <v>0.70491803278688525</v>
      </c>
      <c r="E151" s="57" t="s">
        <v>896</v>
      </c>
      <c r="F151" s="57" t="s">
        <v>897</v>
      </c>
      <c r="G151" s="58">
        <v>1014230448</v>
      </c>
      <c r="H151" s="58" t="str">
        <f t="shared" si="25"/>
        <v>HENRY ALEXANDER ESLAVA PULIDO</v>
      </c>
      <c r="I151" s="58">
        <f t="shared" si="25"/>
        <v>1014230448</v>
      </c>
      <c r="J151" s="58"/>
      <c r="K151" s="57" t="s">
        <v>898</v>
      </c>
      <c r="L151" s="43" t="s">
        <v>899</v>
      </c>
      <c r="M151" s="76" t="s">
        <v>900</v>
      </c>
      <c r="N151" s="59">
        <v>44015</v>
      </c>
      <c r="O151" s="57">
        <v>1361</v>
      </c>
      <c r="P151" s="76" t="str">
        <f>VLOOKUP(O151,[1]Listas!$A$2:$B$16,2,0)</f>
        <v>Sostenibilidad ambiental basada en la eficiencia energética</v>
      </c>
      <c r="Q151" s="60" t="s">
        <v>48</v>
      </c>
      <c r="R151" s="61">
        <v>22048000</v>
      </c>
      <c r="S151" s="59">
        <v>44018</v>
      </c>
      <c r="T151" s="59">
        <v>44140</v>
      </c>
      <c r="U151" s="76" t="s">
        <v>41</v>
      </c>
      <c r="V151" s="62" t="s">
        <v>901</v>
      </c>
      <c r="W151" s="63" t="s">
        <v>51</v>
      </c>
      <c r="X151" s="60" t="s">
        <v>40</v>
      </c>
      <c r="Y151" s="60">
        <v>0</v>
      </c>
      <c r="Z151" s="64" t="str">
        <f t="shared" si="19"/>
        <v>NA</v>
      </c>
      <c r="AA151" s="44" t="s">
        <v>40</v>
      </c>
      <c r="AB151" s="44" t="s">
        <v>40</v>
      </c>
      <c r="AC151" s="44" t="s">
        <v>40</v>
      </c>
      <c r="AD151" s="45" t="s">
        <v>40</v>
      </c>
      <c r="AE151" s="44" t="s">
        <v>40</v>
      </c>
      <c r="AF151" s="68" t="s">
        <v>40</v>
      </c>
      <c r="AG151" s="44" t="s">
        <v>40</v>
      </c>
      <c r="AH151" s="44" t="s">
        <v>40</v>
      </c>
      <c r="AI151" s="59" t="str">
        <f t="shared" si="22"/>
        <v>NA</v>
      </c>
      <c r="AJ151" s="67" t="str">
        <f t="shared" si="22"/>
        <v>NA</v>
      </c>
      <c r="AK151" s="57" t="str">
        <f t="shared" si="22"/>
        <v>NA</v>
      </c>
    </row>
    <row r="152" spans="1:37" s="46" customFormat="1" ht="16" customHeight="1" x14ac:dyDescent="0.25">
      <c r="A152" s="42">
        <v>145</v>
      </c>
      <c r="B152" s="39" t="s">
        <v>42</v>
      </c>
      <c r="C152" s="40" t="str">
        <f t="shared" ca="1" si="23"/>
        <v>EN EJECUCION</v>
      </c>
      <c r="D152" s="41">
        <f t="shared" ca="1" si="24"/>
        <v>0.68032786885245899</v>
      </c>
      <c r="E152" s="57" t="s">
        <v>902</v>
      </c>
      <c r="F152" s="57" t="s">
        <v>903</v>
      </c>
      <c r="G152" s="58">
        <v>79597468</v>
      </c>
      <c r="H152" s="58" t="str">
        <f t="shared" si="25"/>
        <v>WILLIAM JAVIER ROJAS VARGAS</v>
      </c>
      <c r="I152" s="58">
        <f t="shared" si="25"/>
        <v>79597468</v>
      </c>
      <c r="J152" s="58"/>
      <c r="K152" s="57" t="s">
        <v>904</v>
      </c>
      <c r="L152" s="43" t="s">
        <v>905</v>
      </c>
      <c r="M152" s="76" t="s">
        <v>906</v>
      </c>
      <c r="N152" s="59">
        <v>44015</v>
      </c>
      <c r="O152" s="57">
        <v>1363</v>
      </c>
      <c r="P152" s="76" t="str">
        <f>VLOOKUP(O152,[1]Listas!$A$2:$B$16,2,0)</f>
        <v>Fortalecimiento de la gestión local y de las acciones de vigilancia y control</v>
      </c>
      <c r="Q152" s="60" t="s">
        <v>48</v>
      </c>
      <c r="R152" s="61">
        <v>9988000</v>
      </c>
      <c r="S152" s="59">
        <v>44021</v>
      </c>
      <c r="T152" s="59">
        <v>44143</v>
      </c>
      <c r="U152" s="76" t="s">
        <v>41</v>
      </c>
      <c r="V152" s="62" t="s">
        <v>907</v>
      </c>
      <c r="W152" s="63" t="s">
        <v>67</v>
      </c>
      <c r="X152" s="60" t="s">
        <v>40</v>
      </c>
      <c r="Y152" s="60">
        <v>0</v>
      </c>
      <c r="Z152" s="64" t="str">
        <f t="shared" si="19"/>
        <v>NA</v>
      </c>
      <c r="AA152" s="44" t="s">
        <v>40</v>
      </c>
      <c r="AB152" s="44" t="s">
        <v>40</v>
      </c>
      <c r="AC152" s="44" t="s">
        <v>40</v>
      </c>
      <c r="AD152" s="45" t="s">
        <v>40</v>
      </c>
      <c r="AE152" s="44" t="s">
        <v>40</v>
      </c>
      <c r="AF152" s="68" t="s">
        <v>40</v>
      </c>
      <c r="AG152" s="44" t="s">
        <v>40</v>
      </c>
      <c r="AH152" s="44" t="s">
        <v>40</v>
      </c>
      <c r="AI152" s="59" t="str">
        <f t="shared" si="22"/>
        <v>NA</v>
      </c>
      <c r="AJ152" s="67" t="str">
        <f t="shared" si="22"/>
        <v>NA</v>
      </c>
      <c r="AK152" s="57" t="str">
        <f t="shared" si="22"/>
        <v>NA</v>
      </c>
    </row>
    <row r="153" spans="1:37" s="46" customFormat="1" ht="16" customHeight="1" x14ac:dyDescent="0.25">
      <c r="A153" s="42">
        <v>146</v>
      </c>
      <c r="B153" s="39" t="s">
        <v>42</v>
      </c>
      <c r="C153" s="40" t="str">
        <f t="shared" ca="1" si="23"/>
        <v>EN EJECUCION</v>
      </c>
      <c r="D153" s="41">
        <f t="shared" ca="1" si="24"/>
        <v>0.68032786885245899</v>
      </c>
      <c r="E153" s="57" t="s">
        <v>908</v>
      </c>
      <c r="F153" s="57" t="s">
        <v>909</v>
      </c>
      <c r="G153" s="58">
        <v>20381368</v>
      </c>
      <c r="H153" s="58" t="str">
        <f t="shared" si="25"/>
        <v>MARIA ALICIA CORTES SILVA</v>
      </c>
      <c r="I153" s="58">
        <f t="shared" si="25"/>
        <v>20381368</v>
      </c>
      <c r="J153" s="58"/>
      <c r="K153" s="57" t="s">
        <v>910</v>
      </c>
      <c r="L153" s="77" t="s">
        <v>911</v>
      </c>
      <c r="M153" s="76" t="s">
        <v>105</v>
      </c>
      <c r="N153" s="59">
        <v>44015</v>
      </c>
      <c r="O153" s="57">
        <v>1376</v>
      </c>
      <c r="P153" s="76" t="str">
        <f>VLOOKUP(O153,[1]Listas!$A$2:$B$16,2,0)</f>
        <v>Fortalecimiento de seguridad e iniciativa de convivencia en la localidad de
Kennedy</v>
      </c>
      <c r="Q153" s="60" t="s">
        <v>48</v>
      </c>
      <c r="R153" s="61">
        <v>9836000</v>
      </c>
      <c r="S153" s="59">
        <v>44021</v>
      </c>
      <c r="T153" s="59">
        <v>44143</v>
      </c>
      <c r="U153" s="76" t="s">
        <v>41</v>
      </c>
      <c r="V153" s="62" t="s">
        <v>912</v>
      </c>
      <c r="W153" s="63" t="s">
        <v>1477</v>
      </c>
      <c r="X153" s="60" t="s">
        <v>40</v>
      </c>
      <c r="Y153" s="60">
        <v>0</v>
      </c>
      <c r="Z153" s="64" t="str">
        <f t="shared" si="19"/>
        <v>NA</v>
      </c>
      <c r="AA153" s="44" t="s">
        <v>40</v>
      </c>
      <c r="AB153" s="44" t="s">
        <v>40</v>
      </c>
      <c r="AC153" s="44" t="s">
        <v>40</v>
      </c>
      <c r="AD153" s="45" t="s">
        <v>40</v>
      </c>
      <c r="AE153" s="44" t="s">
        <v>40</v>
      </c>
      <c r="AF153" s="68" t="s">
        <v>40</v>
      </c>
      <c r="AG153" s="44" t="s">
        <v>40</v>
      </c>
      <c r="AH153" s="44" t="s">
        <v>40</v>
      </c>
      <c r="AI153" s="59" t="str">
        <f t="shared" si="22"/>
        <v>NA</v>
      </c>
      <c r="AJ153" s="67" t="str">
        <f t="shared" si="22"/>
        <v>NA</v>
      </c>
      <c r="AK153" s="57" t="str">
        <f t="shared" si="22"/>
        <v>NA</v>
      </c>
    </row>
    <row r="154" spans="1:37" s="46" customFormat="1" ht="16" customHeight="1" x14ac:dyDescent="0.25">
      <c r="A154" s="42">
        <v>147</v>
      </c>
      <c r="B154" s="39" t="s">
        <v>42</v>
      </c>
      <c r="C154" s="40" t="str">
        <f t="shared" ca="1" si="23"/>
        <v>EN EJECUCION</v>
      </c>
      <c r="D154" s="41">
        <f t="shared" ca="1" si="24"/>
        <v>0.68032786885245899</v>
      </c>
      <c r="E154" s="57" t="s">
        <v>913</v>
      </c>
      <c r="F154" s="57" t="s">
        <v>914</v>
      </c>
      <c r="G154" s="58">
        <v>1018406599</v>
      </c>
      <c r="H154" s="58" t="str">
        <f t="shared" si="25"/>
        <v>YORGUIN ERNESTO BOHÓRQUEZ CANIZALES</v>
      </c>
      <c r="I154" s="58">
        <f t="shared" si="25"/>
        <v>1018406599</v>
      </c>
      <c r="J154" s="58"/>
      <c r="K154" s="57" t="s">
        <v>915</v>
      </c>
      <c r="L154" s="43" t="s">
        <v>916</v>
      </c>
      <c r="M154" s="76" t="s">
        <v>917</v>
      </c>
      <c r="N154" s="59">
        <v>44015</v>
      </c>
      <c r="O154" s="57">
        <v>1363</v>
      </c>
      <c r="P154" s="76" t="str">
        <f>VLOOKUP(O154,[1]Listas!$A$2:$B$16,2,0)</f>
        <v>Fortalecimiento de la gestión local y de las acciones de vigilancia y control</v>
      </c>
      <c r="Q154" s="60" t="s">
        <v>48</v>
      </c>
      <c r="R154" s="61">
        <v>13568000</v>
      </c>
      <c r="S154" s="59">
        <v>44021</v>
      </c>
      <c r="T154" s="59">
        <v>44143</v>
      </c>
      <c r="U154" s="76" t="s">
        <v>41</v>
      </c>
      <c r="V154" s="62" t="s">
        <v>918</v>
      </c>
      <c r="W154" s="63" t="s">
        <v>324</v>
      </c>
      <c r="X154" s="60" t="s">
        <v>40</v>
      </c>
      <c r="Y154" s="60">
        <v>0</v>
      </c>
      <c r="Z154" s="64" t="str">
        <f t="shared" si="19"/>
        <v>NA</v>
      </c>
      <c r="AA154" s="44" t="s">
        <v>40</v>
      </c>
      <c r="AB154" s="44" t="s">
        <v>40</v>
      </c>
      <c r="AC154" s="44" t="s">
        <v>40</v>
      </c>
      <c r="AD154" s="45" t="s">
        <v>40</v>
      </c>
      <c r="AE154" s="44" t="s">
        <v>40</v>
      </c>
      <c r="AF154" s="68" t="s">
        <v>40</v>
      </c>
      <c r="AG154" s="44" t="s">
        <v>40</v>
      </c>
      <c r="AH154" s="44" t="s">
        <v>40</v>
      </c>
      <c r="AI154" s="59" t="str">
        <f t="shared" si="22"/>
        <v>NA</v>
      </c>
      <c r="AJ154" s="67" t="str">
        <f t="shared" si="22"/>
        <v>NA</v>
      </c>
      <c r="AK154" s="57" t="str">
        <f t="shared" si="22"/>
        <v>NA</v>
      </c>
    </row>
    <row r="155" spans="1:37" s="46" customFormat="1" ht="16" customHeight="1" x14ac:dyDescent="0.25">
      <c r="A155" s="42">
        <v>148</v>
      </c>
      <c r="B155" s="39" t="s">
        <v>42</v>
      </c>
      <c r="C155" s="40" t="str">
        <f t="shared" ca="1" si="23"/>
        <v>EN EJECUCION</v>
      </c>
      <c r="D155" s="41">
        <f t="shared" ca="1" si="24"/>
        <v>0.67213114754098358</v>
      </c>
      <c r="E155" s="57" t="s">
        <v>919</v>
      </c>
      <c r="F155" s="57" t="s">
        <v>920</v>
      </c>
      <c r="G155" s="58">
        <v>52537998</v>
      </c>
      <c r="H155" s="58" t="str">
        <f t="shared" si="25"/>
        <v>NELLY JANNETH REY LADINO</v>
      </c>
      <c r="I155" s="58">
        <f t="shared" si="25"/>
        <v>52537998</v>
      </c>
      <c r="J155" s="58"/>
      <c r="K155" s="57" t="s">
        <v>921</v>
      </c>
      <c r="L155" s="43" t="s">
        <v>922</v>
      </c>
      <c r="M155" s="76" t="s">
        <v>923</v>
      </c>
      <c r="N155" s="59">
        <v>44015</v>
      </c>
      <c r="O155" s="57">
        <v>1380</v>
      </c>
      <c r="P155" s="76" t="str">
        <f>VLOOKUP(O155,[1]Listas!$A$2:$B$16,2,0)</f>
        <v>Mi casa me pertenece</v>
      </c>
      <c r="Q155" s="60" t="s">
        <v>48</v>
      </c>
      <c r="R155" s="61">
        <v>16816000</v>
      </c>
      <c r="S155" s="59">
        <v>44022</v>
      </c>
      <c r="T155" s="59">
        <v>44144</v>
      </c>
      <c r="U155" s="76" t="s">
        <v>41</v>
      </c>
      <c r="V155" s="62" t="s">
        <v>924</v>
      </c>
      <c r="W155" s="63" t="s">
        <v>51</v>
      </c>
      <c r="X155" s="60" t="s">
        <v>40</v>
      </c>
      <c r="Y155" s="60">
        <v>0</v>
      </c>
      <c r="Z155" s="64" t="str">
        <f t="shared" si="19"/>
        <v>NA</v>
      </c>
      <c r="AA155" s="44" t="s">
        <v>40</v>
      </c>
      <c r="AB155" s="44" t="s">
        <v>40</v>
      </c>
      <c r="AC155" s="44" t="s">
        <v>40</v>
      </c>
      <c r="AD155" s="45" t="s">
        <v>40</v>
      </c>
      <c r="AE155" s="44" t="s">
        <v>40</v>
      </c>
      <c r="AF155" s="68" t="s">
        <v>40</v>
      </c>
      <c r="AG155" s="44" t="s">
        <v>40</v>
      </c>
      <c r="AH155" s="44" t="s">
        <v>40</v>
      </c>
      <c r="AI155" s="59" t="str">
        <f t="shared" si="22"/>
        <v>NA</v>
      </c>
      <c r="AJ155" s="67" t="str">
        <f t="shared" si="22"/>
        <v>NA</v>
      </c>
      <c r="AK155" s="57" t="str">
        <f t="shared" si="22"/>
        <v>NA</v>
      </c>
    </row>
    <row r="156" spans="1:37" s="46" customFormat="1" ht="16" customHeight="1" x14ac:dyDescent="0.25">
      <c r="A156" s="42">
        <v>149</v>
      </c>
      <c r="B156" s="39" t="s">
        <v>42</v>
      </c>
      <c r="C156" s="40" t="str">
        <f t="shared" ca="1" si="23"/>
        <v>EN EJECUCION</v>
      </c>
      <c r="D156" s="41">
        <f t="shared" ca="1" si="24"/>
        <v>0.67213114754098358</v>
      </c>
      <c r="E156" s="57" t="s">
        <v>925</v>
      </c>
      <c r="F156" s="57" t="s">
        <v>926</v>
      </c>
      <c r="G156" s="58">
        <v>79845506</v>
      </c>
      <c r="H156" s="58" t="str">
        <f t="shared" si="25"/>
        <v>LUIS CARLOS NOVOA VARGAS</v>
      </c>
      <c r="I156" s="58">
        <f t="shared" si="25"/>
        <v>79845506</v>
      </c>
      <c r="J156" s="58"/>
      <c r="K156" s="57" t="s">
        <v>927</v>
      </c>
      <c r="L156" s="43" t="s">
        <v>928</v>
      </c>
      <c r="M156" s="76" t="s">
        <v>105</v>
      </c>
      <c r="N156" s="59">
        <v>44018</v>
      </c>
      <c r="O156" s="57">
        <v>1376</v>
      </c>
      <c r="P156" s="76" t="str">
        <f>VLOOKUP(O156,[1]Listas!$A$2:$B$16,2,0)</f>
        <v>Fortalecimiento de seguridad e iniciativa de convivencia en la localidad de
Kennedy</v>
      </c>
      <c r="Q156" s="60" t="s">
        <v>48</v>
      </c>
      <c r="R156" s="61">
        <v>9836000</v>
      </c>
      <c r="S156" s="59">
        <v>44022</v>
      </c>
      <c r="T156" s="59">
        <v>44144</v>
      </c>
      <c r="U156" s="76" t="s">
        <v>41</v>
      </c>
      <c r="V156" s="62" t="s">
        <v>929</v>
      </c>
      <c r="W156" s="63" t="s">
        <v>1477</v>
      </c>
      <c r="X156" s="60" t="s">
        <v>40</v>
      </c>
      <c r="Y156" s="60">
        <v>0</v>
      </c>
      <c r="Z156" s="64" t="str">
        <f t="shared" si="19"/>
        <v>NA</v>
      </c>
      <c r="AA156" s="44" t="s">
        <v>40</v>
      </c>
      <c r="AB156" s="44" t="s">
        <v>40</v>
      </c>
      <c r="AC156" s="44" t="s">
        <v>40</v>
      </c>
      <c r="AD156" s="45" t="s">
        <v>40</v>
      </c>
      <c r="AE156" s="44" t="s">
        <v>40</v>
      </c>
      <c r="AF156" s="68" t="s">
        <v>40</v>
      </c>
      <c r="AG156" s="44" t="s">
        <v>40</v>
      </c>
      <c r="AH156" s="44" t="s">
        <v>40</v>
      </c>
      <c r="AI156" s="59" t="str">
        <f t="shared" si="22"/>
        <v>NA</v>
      </c>
      <c r="AJ156" s="67" t="str">
        <f t="shared" si="22"/>
        <v>NA</v>
      </c>
      <c r="AK156" s="57" t="str">
        <f t="shared" si="22"/>
        <v>NA</v>
      </c>
    </row>
    <row r="157" spans="1:37" s="46" customFormat="1" ht="16" customHeight="1" x14ac:dyDescent="0.25">
      <c r="A157" s="42">
        <v>150</v>
      </c>
      <c r="B157" s="39" t="s">
        <v>42</v>
      </c>
      <c r="C157" s="40" t="str">
        <f t="shared" ca="1" si="23"/>
        <v>EN EJECUCION</v>
      </c>
      <c r="D157" s="41">
        <f t="shared" ca="1" si="24"/>
        <v>0.68032786885245899</v>
      </c>
      <c r="E157" s="57" t="s">
        <v>930</v>
      </c>
      <c r="F157" s="57" t="s">
        <v>931</v>
      </c>
      <c r="G157" s="58">
        <v>52767159</v>
      </c>
      <c r="H157" s="58" t="str">
        <f t="shared" si="25"/>
        <v>SANDRA MILENA SANCHEZ CASTRO</v>
      </c>
      <c r="I157" s="58">
        <f t="shared" si="25"/>
        <v>52767159</v>
      </c>
      <c r="J157" s="58"/>
      <c r="K157" s="57" t="s">
        <v>932</v>
      </c>
      <c r="L157" s="43" t="s">
        <v>933</v>
      </c>
      <c r="M157" s="76" t="s">
        <v>866</v>
      </c>
      <c r="N157" s="59">
        <v>44015</v>
      </c>
      <c r="O157" s="57">
        <v>1363</v>
      </c>
      <c r="P157" s="76" t="str">
        <f>VLOOKUP(O157,[1]Listas!$A$2:$B$16,2,0)</f>
        <v>Fortalecimiento de la gestión local y de las acciones de vigilancia y control</v>
      </c>
      <c r="Q157" s="60" t="s">
        <v>48</v>
      </c>
      <c r="R157" s="61">
        <v>9988000</v>
      </c>
      <c r="S157" s="59">
        <v>44021</v>
      </c>
      <c r="T157" s="59">
        <v>44143</v>
      </c>
      <c r="U157" s="76" t="s">
        <v>41</v>
      </c>
      <c r="V157" s="62" t="s">
        <v>934</v>
      </c>
      <c r="W157" s="63" t="s">
        <v>1623</v>
      </c>
      <c r="X157" s="60" t="s">
        <v>40</v>
      </c>
      <c r="Y157" s="60">
        <v>0</v>
      </c>
      <c r="Z157" s="64" t="str">
        <f t="shared" si="19"/>
        <v>NA</v>
      </c>
      <c r="AA157" s="44" t="s">
        <v>40</v>
      </c>
      <c r="AB157" s="44" t="s">
        <v>40</v>
      </c>
      <c r="AC157" s="44" t="s">
        <v>40</v>
      </c>
      <c r="AD157" s="45" t="s">
        <v>40</v>
      </c>
      <c r="AE157" s="44" t="s">
        <v>40</v>
      </c>
      <c r="AF157" s="68" t="s">
        <v>40</v>
      </c>
      <c r="AG157" s="44" t="s">
        <v>40</v>
      </c>
      <c r="AH157" s="44" t="s">
        <v>40</v>
      </c>
      <c r="AI157" s="59" t="str">
        <f t="shared" si="22"/>
        <v>NA</v>
      </c>
      <c r="AJ157" s="67" t="str">
        <f t="shared" si="22"/>
        <v>NA</v>
      </c>
      <c r="AK157" s="57" t="str">
        <f t="shared" si="22"/>
        <v>NA</v>
      </c>
    </row>
    <row r="158" spans="1:37" s="46" customFormat="1" ht="16" customHeight="1" x14ac:dyDescent="0.25">
      <c r="A158" s="42">
        <v>151</v>
      </c>
      <c r="B158" s="39" t="s">
        <v>42</v>
      </c>
      <c r="C158" s="40" t="str">
        <f t="shared" ca="1" si="23"/>
        <v>EN EJECUCION</v>
      </c>
      <c r="D158" s="41">
        <f t="shared" ca="1" si="24"/>
        <v>0.48022598870056499</v>
      </c>
      <c r="E158" s="57" t="s">
        <v>935</v>
      </c>
      <c r="F158" s="57" t="s">
        <v>936</v>
      </c>
      <c r="G158" s="58">
        <v>51916237</v>
      </c>
      <c r="H158" s="58" t="str">
        <f t="shared" si="25"/>
        <v>YANETH ESPERANZA ECHEVERRIA BECERRA</v>
      </c>
      <c r="I158" s="58">
        <f t="shared" si="25"/>
        <v>51916237</v>
      </c>
      <c r="J158" s="58"/>
      <c r="K158" s="57" t="s">
        <v>937</v>
      </c>
      <c r="L158" s="43" t="s">
        <v>938</v>
      </c>
      <c r="M158" s="76" t="s">
        <v>939</v>
      </c>
      <c r="N158" s="59">
        <v>44015</v>
      </c>
      <c r="O158" s="57">
        <v>1367</v>
      </c>
      <c r="P158" s="76" t="str">
        <f>VLOOKUP(O158,[1]Listas!$A$2:$B$16,2,0)</f>
        <v>Recuperación de la malla vial local</v>
      </c>
      <c r="Q158" s="60" t="s">
        <v>48</v>
      </c>
      <c r="R158" s="61">
        <v>35000000</v>
      </c>
      <c r="S158" s="59">
        <v>44019</v>
      </c>
      <c r="T158" s="59">
        <v>44196</v>
      </c>
      <c r="U158" s="76" t="s">
        <v>41</v>
      </c>
      <c r="V158" s="62" t="s">
        <v>940</v>
      </c>
      <c r="W158" s="63" t="s">
        <v>449</v>
      </c>
      <c r="X158" s="60" t="s">
        <v>40</v>
      </c>
      <c r="Y158" s="60">
        <v>0</v>
      </c>
      <c r="Z158" s="64" t="str">
        <f t="shared" si="19"/>
        <v>NA</v>
      </c>
      <c r="AA158" s="44" t="s">
        <v>40</v>
      </c>
      <c r="AB158" s="44" t="s">
        <v>40</v>
      </c>
      <c r="AC158" s="44" t="s">
        <v>40</v>
      </c>
      <c r="AD158" s="45" t="s">
        <v>40</v>
      </c>
      <c r="AE158" s="44" t="s">
        <v>40</v>
      </c>
      <c r="AF158" s="68" t="s">
        <v>40</v>
      </c>
      <c r="AG158" s="44" t="s">
        <v>40</v>
      </c>
      <c r="AH158" s="44" t="s">
        <v>40</v>
      </c>
      <c r="AI158" s="59" t="str">
        <f t="shared" si="22"/>
        <v>NA</v>
      </c>
      <c r="AJ158" s="67" t="str">
        <f t="shared" si="22"/>
        <v>NA</v>
      </c>
      <c r="AK158" s="57" t="str">
        <f t="shared" si="22"/>
        <v>NA</v>
      </c>
    </row>
    <row r="159" spans="1:37" s="46" customFormat="1" ht="16" customHeight="1" x14ac:dyDescent="0.25">
      <c r="A159" s="42">
        <v>152</v>
      </c>
      <c r="B159" s="39" t="s">
        <v>42</v>
      </c>
      <c r="C159" s="40" t="str">
        <f t="shared" ca="1" si="23"/>
        <v>EN EJECUCION</v>
      </c>
      <c r="D159" s="41">
        <f t="shared" ca="1" si="24"/>
        <v>0.68852459016393441</v>
      </c>
      <c r="E159" s="57" t="s">
        <v>941</v>
      </c>
      <c r="F159" s="57" t="s">
        <v>942</v>
      </c>
      <c r="G159" s="58">
        <v>1026568078</v>
      </c>
      <c r="H159" s="58" t="str">
        <f t="shared" si="25"/>
        <v>MONICA TATIANA ARIZA</v>
      </c>
      <c r="I159" s="58">
        <f t="shared" si="25"/>
        <v>1026568078</v>
      </c>
      <c r="J159" s="58"/>
      <c r="K159" s="57" t="s">
        <v>943</v>
      </c>
      <c r="L159" s="43" t="s">
        <v>944</v>
      </c>
      <c r="M159" s="76" t="s">
        <v>105</v>
      </c>
      <c r="N159" s="59">
        <v>44015</v>
      </c>
      <c r="O159" s="57">
        <v>1376</v>
      </c>
      <c r="P159" s="76" t="str">
        <f>VLOOKUP(O159,[1]Listas!$A$2:$B$16,2,0)</f>
        <v>Fortalecimiento de seguridad e iniciativa de convivencia en la localidad de
Kennedy</v>
      </c>
      <c r="Q159" s="60" t="s">
        <v>48</v>
      </c>
      <c r="R159" s="61">
        <v>9836000</v>
      </c>
      <c r="S159" s="59">
        <v>44020</v>
      </c>
      <c r="T159" s="59">
        <v>44142</v>
      </c>
      <c r="U159" s="76" t="s">
        <v>41</v>
      </c>
      <c r="V159" s="62" t="s">
        <v>945</v>
      </c>
      <c r="W159" s="63" t="s">
        <v>1477</v>
      </c>
      <c r="X159" s="60" t="s">
        <v>40</v>
      </c>
      <c r="Y159" s="60">
        <v>0</v>
      </c>
      <c r="Z159" s="64" t="str">
        <f t="shared" si="19"/>
        <v>NA</v>
      </c>
      <c r="AA159" s="44" t="s">
        <v>40</v>
      </c>
      <c r="AB159" s="44" t="s">
        <v>40</v>
      </c>
      <c r="AC159" s="44" t="s">
        <v>40</v>
      </c>
      <c r="AD159" s="45" t="s">
        <v>40</v>
      </c>
      <c r="AE159" s="44" t="s">
        <v>40</v>
      </c>
      <c r="AF159" s="68" t="s">
        <v>40</v>
      </c>
      <c r="AG159" s="44" t="s">
        <v>40</v>
      </c>
      <c r="AH159" s="44" t="s">
        <v>40</v>
      </c>
      <c r="AI159" s="59" t="str">
        <f t="shared" si="22"/>
        <v>NA</v>
      </c>
      <c r="AJ159" s="67" t="str">
        <f t="shared" si="22"/>
        <v>NA</v>
      </c>
      <c r="AK159" s="57" t="str">
        <f t="shared" si="22"/>
        <v>NA</v>
      </c>
    </row>
    <row r="160" spans="1:37" s="46" customFormat="1" ht="16" customHeight="1" x14ac:dyDescent="0.25">
      <c r="A160" s="42">
        <v>153</v>
      </c>
      <c r="B160" s="39" t="s">
        <v>42</v>
      </c>
      <c r="C160" s="40" t="str">
        <f t="shared" ca="1" si="23"/>
        <v>EN EJECUCION</v>
      </c>
      <c r="D160" s="41">
        <f t="shared" ca="1" si="24"/>
        <v>0.67213114754098358</v>
      </c>
      <c r="E160" s="57" t="s">
        <v>946</v>
      </c>
      <c r="F160" s="57" t="s">
        <v>947</v>
      </c>
      <c r="G160" s="58">
        <v>1030616555</v>
      </c>
      <c r="H160" s="58" t="str">
        <f t="shared" si="25"/>
        <v>ALEJANDRA MORALES MILLAN</v>
      </c>
      <c r="I160" s="58">
        <f t="shared" si="25"/>
        <v>1030616555</v>
      </c>
      <c r="J160" s="58"/>
      <c r="K160" s="57" t="s">
        <v>948</v>
      </c>
      <c r="L160" s="43" t="s">
        <v>949</v>
      </c>
      <c r="M160" s="76" t="s">
        <v>105</v>
      </c>
      <c r="N160" s="59">
        <v>44015</v>
      </c>
      <c r="O160" s="57">
        <v>1376</v>
      </c>
      <c r="P160" s="76" t="str">
        <f>VLOOKUP(O160,[1]Listas!$A$2:$B$16,2,0)</f>
        <v>Fortalecimiento de seguridad e iniciativa de convivencia en la localidad de
Kennedy</v>
      </c>
      <c r="Q160" s="60" t="s">
        <v>48</v>
      </c>
      <c r="R160" s="61">
        <v>9836000</v>
      </c>
      <c r="S160" s="59">
        <v>44022</v>
      </c>
      <c r="T160" s="59">
        <v>44144</v>
      </c>
      <c r="U160" s="76" t="s">
        <v>41</v>
      </c>
      <c r="V160" s="62" t="s">
        <v>950</v>
      </c>
      <c r="W160" s="63" t="s">
        <v>1477</v>
      </c>
      <c r="X160" s="60" t="s">
        <v>40</v>
      </c>
      <c r="Y160" s="60">
        <v>0</v>
      </c>
      <c r="Z160" s="64" t="str">
        <f t="shared" si="19"/>
        <v>NA</v>
      </c>
      <c r="AA160" s="44" t="s">
        <v>40</v>
      </c>
      <c r="AB160" s="44" t="s">
        <v>40</v>
      </c>
      <c r="AC160" s="44" t="s">
        <v>40</v>
      </c>
      <c r="AD160" s="45" t="s">
        <v>40</v>
      </c>
      <c r="AE160" s="44" t="s">
        <v>40</v>
      </c>
      <c r="AF160" s="68" t="s">
        <v>40</v>
      </c>
      <c r="AG160" s="44" t="s">
        <v>40</v>
      </c>
      <c r="AH160" s="44" t="s">
        <v>40</v>
      </c>
      <c r="AI160" s="59" t="str">
        <f t="shared" si="22"/>
        <v>NA</v>
      </c>
      <c r="AJ160" s="67" t="str">
        <f t="shared" si="22"/>
        <v>NA</v>
      </c>
      <c r="AK160" s="57" t="str">
        <f t="shared" si="22"/>
        <v>NA</v>
      </c>
    </row>
    <row r="161" spans="1:37" s="46" customFormat="1" ht="16" customHeight="1" x14ac:dyDescent="0.25">
      <c r="A161" s="42">
        <v>154</v>
      </c>
      <c r="B161" s="39" t="s">
        <v>42</v>
      </c>
      <c r="C161" s="40" t="str">
        <f t="shared" ca="1" si="23"/>
        <v>EN EJECUCION</v>
      </c>
      <c r="D161" s="41">
        <f t="shared" ca="1" si="24"/>
        <v>0.69672131147540983</v>
      </c>
      <c r="E161" s="57" t="s">
        <v>951</v>
      </c>
      <c r="F161" s="57" t="s">
        <v>952</v>
      </c>
      <c r="G161" s="58">
        <v>1098637591</v>
      </c>
      <c r="H161" s="58" t="str">
        <f t="shared" si="25"/>
        <v>EMERSON DAMIAN MONTAÑEZ DIAZ</v>
      </c>
      <c r="I161" s="58">
        <f t="shared" si="25"/>
        <v>1098637591</v>
      </c>
      <c r="J161" s="58"/>
      <c r="K161" s="57" t="s">
        <v>953</v>
      </c>
      <c r="L161" s="43" t="s">
        <v>954</v>
      </c>
      <c r="M161" s="76" t="s">
        <v>955</v>
      </c>
      <c r="N161" s="59">
        <v>44015</v>
      </c>
      <c r="O161" s="57">
        <v>1369</v>
      </c>
      <c r="P161" s="76" t="str">
        <f>VLOOKUP(O161,[1]Listas!$A$2:$B$16,2,0)</f>
        <v>Recreación y deporte para todos</v>
      </c>
      <c r="Q161" s="60" t="s">
        <v>48</v>
      </c>
      <c r="R161" s="61">
        <v>22047771</v>
      </c>
      <c r="S161" s="59">
        <v>44019</v>
      </c>
      <c r="T161" s="59">
        <v>44141</v>
      </c>
      <c r="U161" s="76" t="s">
        <v>41</v>
      </c>
      <c r="V161" s="62" t="s">
        <v>956</v>
      </c>
      <c r="W161" s="63" t="s">
        <v>449</v>
      </c>
      <c r="X161" s="60" t="s">
        <v>40</v>
      </c>
      <c r="Y161" s="60">
        <v>0</v>
      </c>
      <c r="Z161" s="64" t="str">
        <f t="shared" si="19"/>
        <v>NA</v>
      </c>
      <c r="AA161" s="44" t="s">
        <v>40</v>
      </c>
      <c r="AB161" s="44" t="s">
        <v>40</v>
      </c>
      <c r="AC161" s="44" t="s">
        <v>40</v>
      </c>
      <c r="AD161" s="45" t="s">
        <v>40</v>
      </c>
      <c r="AE161" s="44" t="s">
        <v>40</v>
      </c>
      <c r="AF161" s="68" t="s">
        <v>40</v>
      </c>
      <c r="AG161" s="44" t="s">
        <v>40</v>
      </c>
      <c r="AH161" s="44" t="s">
        <v>40</v>
      </c>
      <c r="AI161" s="59" t="str">
        <f t="shared" si="22"/>
        <v>NA</v>
      </c>
      <c r="AJ161" s="67" t="str">
        <f t="shared" si="22"/>
        <v>NA</v>
      </c>
      <c r="AK161" s="57" t="str">
        <f t="shared" si="22"/>
        <v>NA</v>
      </c>
    </row>
    <row r="162" spans="1:37" s="46" customFormat="1" ht="16" customHeight="1" x14ac:dyDescent="0.25">
      <c r="A162" s="42">
        <v>155</v>
      </c>
      <c r="B162" s="39" t="s">
        <v>42</v>
      </c>
      <c r="C162" s="40" t="str">
        <f t="shared" ca="1" si="23"/>
        <v>EN EJECUCION</v>
      </c>
      <c r="D162" s="41">
        <f t="shared" ca="1" si="24"/>
        <v>0.47126436781609193</v>
      </c>
      <c r="E162" s="57" t="s">
        <v>957</v>
      </c>
      <c r="F162" s="57" t="s">
        <v>958</v>
      </c>
      <c r="G162" s="58">
        <v>79733707</v>
      </c>
      <c r="H162" s="58" t="str">
        <f t="shared" si="25"/>
        <v>JUAN CARLOS MORENO GONZALEZ</v>
      </c>
      <c r="I162" s="58">
        <f t="shared" si="25"/>
        <v>79733707</v>
      </c>
      <c r="J162" s="58"/>
      <c r="K162" s="57" t="s">
        <v>959</v>
      </c>
      <c r="L162" s="43" t="s">
        <v>960</v>
      </c>
      <c r="M162" s="76" t="s">
        <v>961</v>
      </c>
      <c r="N162" s="65">
        <v>44018</v>
      </c>
      <c r="O162" s="57">
        <v>1367</v>
      </c>
      <c r="P162" s="76" t="str">
        <f>VLOOKUP(O162,[1]Listas!$A$2:$B$16,2,0)</f>
        <v>Recuperación de la malla vial local</v>
      </c>
      <c r="Q162" s="60" t="s">
        <v>48</v>
      </c>
      <c r="R162" s="69">
        <v>34800000</v>
      </c>
      <c r="S162" s="65">
        <v>44022</v>
      </c>
      <c r="T162" s="59">
        <v>44196</v>
      </c>
      <c r="U162" s="76" t="s">
        <v>41</v>
      </c>
      <c r="V162" s="62" t="s">
        <v>962</v>
      </c>
      <c r="W162" s="63" t="s">
        <v>449</v>
      </c>
      <c r="X162" s="60" t="s">
        <v>40</v>
      </c>
      <c r="Y162" s="60">
        <v>0</v>
      </c>
      <c r="Z162" s="64" t="str">
        <f t="shared" si="19"/>
        <v>NA</v>
      </c>
      <c r="AA162" s="44" t="s">
        <v>40</v>
      </c>
      <c r="AB162" s="44" t="s">
        <v>40</v>
      </c>
      <c r="AC162" s="44" t="s">
        <v>40</v>
      </c>
      <c r="AD162" s="45" t="s">
        <v>40</v>
      </c>
      <c r="AE162" s="44" t="s">
        <v>40</v>
      </c>
      <c r="AF162" s="68" t="s">
        <v>40</v>
      </c>
      <c r="AG162" s="44" t="s">
        <v>40</v>
      </c>
      <c r="AH162" s="44" t="s">
        <v>40</v>
      </c>
      <c r="AI162" s="59" t="str">
        <f t="shared" si="22"/>
        <v>NA</v>
      </c>
      <c r="AJ162" s="67" t="str">
        <f t="shared" si="22"/>
        <v>NA</v>
      </c>
      <c r="AK162" s="57" t="str">
        <f t="shared" si="22"/>
        <v>NA</v>
      </c>
    </row>
    <row r="163" spans="1:37" s="46" customFormat="1" ht="16" customHeight="1" x14ac:dyDescent="0.25">
      <c r="A163" s="42">
        <v>156</v>
      </c>
      <c r="B163" s="39" t="s">
        <v>42</v>
      </c>
      <c r="C163" s="40" t="str">
        <f t="shared" ca="1" si="23"/>
        <v>EN EJECUCION</v>
      </c>
      <c r="D163" s="41">
        <f t="shared" ca="1" si="24"/>
        <v>0.68333333333333335</v>
      </c>
      <c r="E163" s="57" t="s">
        <v>963</v>
      </c>
      <c r="F163" s="57" t="s">
        <v>964</v>
      </c>
      <c r="G163" s="58">
        <v>80830997</v>
      </c>
      <c r="H163" s="58" t="str">
        <f t="shared" si="25"/>
        <v>WILLIAM  JAVIER INDABURO CENDALES</v>
      </c>
      <c r="I163" s="58">
        <f t="shared" si="25"/>
        <v>80830997</v>
      </c>
      <c r="J163" s="58"/>
      <c r="K163" s="57" t="s">
        <v>965</v>
      </c>
      <c r="L163" s="43" t="s">
        <v>966</v>
      </c>
      <c r="M163" s="76" t="s">
        <v>105</v>
      </c>
      <c r="N163" s="59">
        <v>44018</v>
      </c>
      <c r="O163" s="57">
        <v>1376</v>
      </c>
      <c r="P163" s="76" t="str">
        <f>VLOOKUP(O163,[1]Listas!$A$2:$B$16,2,0)</f>
        <v>Fortalecimiento de seguridad e iniciativa de convivencia en la localidad de
Kennedy</v>
      </c>
      <c r="Q163" s="60" t="s">
        <v>48</v>
      </c>
      <c r="R163" s="61">
        <v>9836000</v>
      </c>
      <c r="S163" s="59">
        <v>44022</v>
      </c>
      <c r="T163" s="59">
        <v>44142</v>
      </c>
      <c r="U163" s="76" t="s">
        <v>41</v>
      </c>
      <c r="V163" s="62" t="s">
        <v>967</v>
      </c>
      <c r="W163" s="63" t="s">
        <v>1477</v>
      </c>
      <c r="X163" s="60" t="s">
        <v>40</v>
      </c>
      <c r="Y163" s="60">
        <v>0</v>
      </c>
      <c r="Z163" s="64" t="str">
        <f t="shared" si="19"/>
        <v>NA</v>
      </c>
      <c r="AA163" s="44" t="s">
        <v>40</v>
      </c>
      <c r="AB163" s="44" t="s">
        <v>40</v>
      </c>
      <c r="AC163" s="44" t="s">
        <v>40</v>
      </c>
      <c r="AD163" s="45" t="s">
        <v>40</v>
      </c>
      <c r="AE163" s="44" t="s">
        <v>40</v>
      </c>
      <c r="AF163" s="68" t="s">
        <v>40</v>
      </c>
      <c r="AG163" s="44" t="s">
        <v>40</v>
      </c>
      <c r="AH163" s="44" t="s">
        <v>40</v>
      </c>
      <c r="AI163" s="59" t="str">
        <f t="shared" si="22"/>
        <v>NA</v>
      </c>
      <c r="AJ163" s="67" t="str">
        <f t="shared" si="22"/>
        <v>NA</v>
      </c>
      <c r="AK163" s="57" t="str">
        <f t="shared" si="22"/>
        <v>NA</v>
      </c>
    </row>
    <row r="164" spans="1:37" s="46" customFormat="1" ht="16" customHeight="1" x14ac:dyDescent="0.25">
      <c r="A164" s="42">
        <v>157</v>
      </c>
      <c r="B164" s="39" t="s">
        <v>42</v>
      </c>
      <c r="C164" s="40" t="str">
        <f t="shared" ca="1" si="23"/>
        <v>EN EJECUCION</v>
      </c>
      <c r="D164" s="41">
        <f t="shared" ca="1" si="24"/>
        <v>0.64754098360655743</v>
      </c>
      <c r="E164" s="57" t="s">
        <v>968</v>
      </c>
      <c r="F164" s="57" t="s">
        <v>969</v>
      </c>
      <c r="G164" s="58">
        <v>1031168188</v>
      </c>
      <c r="H164" s="58" t="str">
        <f t="shared" si="25"/>
        <v>BRANDON ANDRES BOHORQUEZ MONCALEANO</v>
      </c>
      <c r="I164" s="58">
        <f t="shared" si="25"/>
        <v>1031168188</v>
      </c>
      <c r="J164" s="58"/>
      <c r="K164" s="57" t="s">
        <v>970</v>
      </c>
      <c r="L164" s="43" t="s">
        <v>971</v>
      </c>
      <c r="M164" s="76" t="s">
        <v>105</v>
      </c>
      <c r="N164" s="59">
        <v>44018</v>
      </c>
      <c r="O164" s="57">
        <v>1376</v>
      </c>
      <c r="P164" s="76" t="str">
        <f>VLOOKUP(O164,[1]Listas!$A$2:$B$16,2,0)</f>
        <v>Fortalecimiento de seguridad e iniciativa de convivencia en la localidad de
Kennedy</v>
      </c>
      <c r="Q164" s="60" t="s">
        <v>48</v>
      </c>
      <c r="R164" s="61">
        <v>9836000</v>
      </c>
      <c r="S164" s="59">
        <v>44025</v>
      </c>
      <c r="T164" s="59">
        <v>44147</v>
      </c>
      <c r="U164" s="76" t="s">
        <v>41</v>
      </c>
      <c r="V164" s="62" t="s">
        <v>972</v>
      </c>
      <c r="W164" s="63" t="s">
        <v>1477</v>
      </c>
      <c r="X164" s="60" t="s">
        <v>40</v>
      </c>
      <c r="Y164" s="60">
        <v>0</v>
      </c>
      <c r="Z164" s="64" t="str">
        <f t="shared" si="19"/>
        <v>NA</v>
      </c>
      <c r="AA164" s="44" t="s">
        <v>40</v>
      </c>
      <c r="AB164" s="44" t="s">
        <v>40</v>
      </c>
      <c r="AC164" s="44" t="s">
        <v>40</v>
      </c>
      <c r="AD164" s="45" t="s">
        <v>40</v>
      </c>
      <c r="AE164" s="44" t="s">
        <v>40</v>
      </c>
      <c r="AF164" s="68" t="s">
        <v>40</v>
      </c>
      <c r="AG164" s="44" t="s">
        <v>40</v>
      </c>
      <c r="AH164" s="44" t="s">
        <v>40</v>
      </c>
      <c r="AI164" s="59" t="str">
        <f t="shared" si="22"/>
        <v>NA</v>
      </c>
      <c r="AJ164" s="67" t="str">
        <f t="shared" si="22"/>
        <v>NA</v>
      </c>
      <c r="AK164" s="57" t="str">
        <f t="shared" si="22"/>
        <v>NA</v>
      </c>
    </row>
    <row r="165" spans="1:37" s="46" customFormat="1" ht="16" customHeight="1" x14ac:dyDescent="0.25">
      <c r="A165" s="42">
        <v>158</v>
      </c>
      <c r="B165" s="39" t="s">
        <v>42</v>
      </c>
      <c r="C165" s="40" t="str">
        <f t="shared" ca="1" si="23"/>
        <v>EN EJECUCION</v>
      </c>
      <c r="D165" s="41">
        <f t="shared" ca="1" si="24"/>
        <v>0.61475409836065575</v>
      </c>
      <c r="E165" s="57" t="s">
        <v>973</v>
      </c>
      <c r="F165" s="57" t="s">
        <v>974</v>
      </c>
      <c r="G165" s="58">
        <v>1022351642</v>
      </c>
      <c r="H165" s="58" t="str">
        <f t="shared" si="25"/>
        <v>JORGE ANDRES SOLANO CASTRO</v>
      </c>
      <c r="I165" s="58">
        <f t="shared" si="25"/>
        <v>1022351642</v>
      </c>
      <c r="J165" s="58"/>
      <c r="K165" s="57" t="s">
        <v>975</v>
      </c>
      <c r="L165" s="43" t="s">
        <v>976</v>
      </c>
      <c r="M165" s="76" t="s">
        <v>105</v>
      </c>
      <c r="N165" s="59">
        <v>44018</v>
      </c>
      <c r="O165" s="57">
        <v>1376</v>
      </c>
      <c r="P165" s="76" t="str">
        <f>VLOOKUP(O165,[1]Listas!$A$2:$B$16,2,0)</f>
        <v>Fortalecimiento de seguridad e iniciativa de convivencia en la localidad de
Kennedy</v>
      </c>
      <c r="Q165" s="60" t="s">
        <v>48</v>
      </c>
      <c r="R165" s="61">
        <v>9836000</v>
      </c>
      <c r="S165" s="59">
        <v>44029</v>
      </c>
      <c r="T165" s="59">
        <v>44151</v>
      </c>
      <c r="U165" s="76" t="s">
        <v>41</v>
      </c>
      <c r="V165" s="62" t="s">
        <v>977</v>
      </c>
      <c r="W165" s="63" t="s">
        <v>1477</v>
      </c>
      <c r="X165" s="60" t="s">
        <v>40</v>
      </c>
      <c r="Y165" s="60">
        <v>0</v>
      </c>
      <c r="Z165" s="64" t="str">
        <f t="shared" si="19"/>
        <v>NA</v>
      </c>
      <c r="AA165" s="44" t="s">
        <v>40</v>
      </c>
      <c r="AB165" s="44" t="s">
        <v>40</v>
      </c>
      <c r="AC165" s="44" t="s">
        <v>40</v>
      </c>
      <c r="AD165" s="45" t="s">
        <v>40</v>
      </c>
      <c r="AE165" s="44" t="s">
        <v>40</v>
      </c>
      <c r="AF165" s="68" t="s">
        <v>40</v>
      </c>
      <c r="AG165" s="44" t="s">
        <v>40</v>
      </c>
      <c r="AH165" s="44" t="s">
        <v>40</v>
      </c>
      <c r="AI165" s="59" t="str">
        <f t="shared" si="22"/>
        <v>NA</v>
      </c>
      <c r="AJ165" s="67" t="str">
        <f t="shared" si="22"/>
        <v>NA</v>
      </c>
      <c r="AK165" s="57" t="str">
        <f t="shared" si="22"/>
        <v>NA</v>
      </c>
    </row>
    <row r="166" spans="1:37" s="46" customFormat="1" ht="16" customHeight="1" x14ac:dyDescent="0.25">
      <c r="A166" s="42">
        <v>159</v>
      </c>
      <c r="B166" s="39" t="s">
        <v>42</v>
      </c>
      <c r="C166" s="40" t="str">
        <f t="shared" ca="1" si="23"/>
        <v>EN EJECUCION</v>
      </c>
      <c r="D166" s="41">
        <f t="shared" ca="1" si="24"/>
        <v>0.64754098360655743</v>
      </c>
      <c r="E166" s="57" t="s">
        <v>978</v>
      </c>
      <c r="F166" s="57" t="s">
        <v>979</v>
      </c>
      <c r="G166" s="58">
        <v>3216280</v>
      </c>
      <c r="H166" s="58" t="str">
        <f t="shared" si="25"/>
        <v>JOSE SALATIEL GONZALEZ CALDERON</v>
      </c>
      <c r="I166" s="58">
        <f t="shared" si="25"/>
        <v>3216280</v>
      </c>
      <c r="J166" s="58"/>
      <c r="K166" s="57" t="s">
        <v>980</v>
      </c>
      <c r="L166" s="43" t="s">
        <v>981</v>
      </c>
      <c r="M166" s="76" t="s">
        <v>105</v>
      </c>
      <c r="N166" s="59">
        <v>44018</v>
      </c>
      <c r="O166" s="57">
        <v>1376</v>
      </c>
      <c r="P166" s="76" t="str">
        <f>VLOOKUP(O166,[1]Listas!$A$2:$B$16,2,0)</f>
        <v>Fortalecimiento de seguridad e iniciativa de convivencia en la localidad de
Kennedy</v>
      </c>
      <c r="Q166" s="60" t="s">
        <v>48</v>
      </c>
      <c r="R166" s="61">
        <v>9836000</v>
      </c>
      <c r="S166" s="59">
        <v>44025</v>
      </c>
      <c r="T166" s="59">
        <v>44147</v>
      </c>
      <c r="U166" s="76" t="s">
        <v>41</v>
      </c>
      <c r="V166" s="62" t="s">
        <v>977</v>
      </c>
      <c r="W166" s="63" t="s">
        <v>1477</v>
      </c>
      <c r="X166" s="60" t="s">
        <v>40</v>
      </c>
      <c r="Y166" s="60">
        <v>0</v>
      </c>
      <c r="Z166" s="64" t="str">
        <f t="shared" si="19"/>
        <v>NA</v>
      </c>
      <c r="AA166" s="44" t="s">
        <v>40</v>
      </c>
      <c r="AB166" s="44" t="s">
        <v>40</v>
      </c>
      <c r="AC166" s="44" t="s">
        <v>40</v>
      </c>
      <c r="AD166" s="45" t="s">
        <v>40</v>
      </c>
      <c r="AE166" s="44" t="s">
        <v>40</v>
      </c>
      <c r="AF166" s="68" t="s">
        <v>40</v>
      </c>
      <c r="AG166" s="44" t="s">
        <v>40</v>
      </c>
      <c r="AH166" s="44" t="s">
        <v>40</v>
      </c>
      <c r="AI166" s="59" t="str">
        <f t="shared" si="22"/>
        <v>NA</v>
      </c>
      <c r="AJ166" s="67" t="str">
        <f t="shared" si="22"/>
        <v>NA</v>
      </c>
      <c r="AK166" s="57" t="str">
        <f t="shared" si="22"/>
        <v>NA</v>
      </c>
    </row>
    <row r="167" spans="1:37" s="46" customFormat="1" ht="16" customHeight="1" x14ac:dyDescent="0.25">
      <c r="A167" s="42">
        <v>160</v>
      </c>
      <c r="B167" s="39" t="s">
        <v>42</v>
      </c>
      <c r="C167" s="40" t="str">
        <f t="shared" ca="1" si="23"/>
        <v>EN EJECUCION</v>
      </c>
      <c r="D167" s="41">
        <f t="shared" ca="1" si="24"/>
        <v>0.47428571428571431</v>
      </c>
      <c r="E167" s="57" t="s">
        <v>982</v>
      </c>
      <c r="F167" s="57" t="s">
        <v>983</v>
      </c>
      <c r="G167" s="58">
        <v>1024547307</v>
      </c>
      <c r="H167" s="58" t="str">
        <f t="shared" si="25"/>
        <v>LEIDY STEFFANY RIVEROS SERNA</v>
      </c>
      <c r="I167" s="58">
        <f t="shared" si="25"/>
        <v>1024547307</v>
      </c>
      <c r="J167" s="58"/>
      <c r="K167" s="57" t="s">
        <v>984</v>
      </c>
      <c r="L167" s="43" t="s">
        <v>985</v>
      </c>
      <c r="M167" s="76" t="s">
        <v>986</v>
      </c>
      <c r="N167" s="65">
        <v>44018</v>
      </c>
      <c r="O167" s="60">
        <v>1363</v>
      </c>
      <c r="P167" s="76" t="str">
        <f>VLOOKUP(O167,[1]Listas!$A$2:$B$16,2,0)</f>
        <v>Fortalecimiento de la gestión local y de las acciones de vigilancia y control</v>
      </c>
      <c r="Q167" s="60" t="s">
        <v>48</v>
      </c>
      <c r="R167" s="69">
        <v>22330000</v>
      </c>
      <c r="S167" s="65">
        <v>44021</v>
      </c>
      <c r="T167" s="59">
        <v>44196</v>
      </c>
      <c r="U167" s="76" t="s">
        <v>41</v>
      </c>
      <c r="V167" s="62" t="s">
        <v>987</v>
      </c>
      <c r="W167" s="63" t="s">
        <v>1624</v>
      </c>
      <c r="X167" s="60" t="s">
        <v>40</v>
      </c>
      <c r="Y167" s="60">
        <v>0</v>
      </c>
      <c r="Z167" s="64" t="str">
        <f t="shared" ref="Z167:Z178" si="26">IF(Y167&lt;1,"NA",Y167-X167)</f>
        <v>NA</v>
      </c>
      <c r="AA167" s="44" t="s">
        <v>40</v>
      </c>
      <c r="AB167" s="44" t="s">
        <v>40</v>
      </c>
      <c r="AC167" s="44" t="s">
        <v>40</v>
      </c>
      <c r="AD167" s="45" t="s">
        <v>40</v>
      </c>
      <c r="AE167" s="44" t="s">
        <v>40</v>
      </c>
      <c r="AF167" s="68" t="s">
        <v>40</v>
      </c>
      <c r="AG167" s="44" t="s">
        <v>40</v>
      </c>
      <c r="AH167" s="44" t="s">
        <v>40</v>
      </c>
      <c r="AI167" s="59" t="str">
        <f t="shared" ref="AI167:AK178" si="27">+AE167</f>
        <v>NA</v>
      </c>
      <c r="AJ167" s="67" t="str">
        <f t="shared" si="27"/>
        <v>NA</v>
      </c>
      <c r="AK167" s="57" t="str">
        <f t="shared" si="27"/>
        <v>NA</v>
      </c>
    </row>
    <row r="168" spans="1:37" s="46" customFormat="1" ht="16" customHeight="1" x14ac:dyDescent="0.25">
      <c r="A168" s="42">
        <v>161</v>
      </c>
      <c r="B168" s="39" t="s">
        <v>42</v>
      </c>
      <c r="C168" s="40" t="str">
        <f t="shared" ca="1" si="23"/>
        <v>EN EJECUCION</v>
      </c>
      <c r="D168" s="41">
        <f t="shared" ca="1" si="24"/>
        <v>0.64754098360655743</v>
      </c>
      <c r="E168" s="57" t="s">
        <v>988</v>
      </c>
      <c r="F168" s="57" t="s">
        <v>989</v>
      </c>
      <c r="G168" s="58">
        <v>1073671140</v>
      </c>
      <c r="H168" s="58" t="str">
        <f t="shared" ref="H168:I178" si="28">+F168</f>
        <v>MARCO FIDEL PEDROZA HUERTAS</v>
      </c>
      <c r="I168" s="58">
        <f t="shared" si="28"/>
        <v>1073671140</v>
      </c>
      <c r="J168" s="58"/>
      <c r="K168" s="57" t="s">
        <v>990</v>
      </c>
      <c r="L168" s="43" t="s">
        <v>991</v>
      </c>
      <c r="M168" s="76" t="s">
        <v>105</v>
      </c>
      <c r="N168" s="59">
        <v>44018</v>
      </c>
      <c r="O168" s="57">
        <v>1376</v>
      </c>
      <c r="P168" s="76" t="str">
        <f>VLOOKUP(O168,[1]Listas!$A$2:$B$16,2,0)</f>
        <v>Fortalecimiento de seguridad e iniciativa de convivencia en la localidad de
Kennedy</v>
      </c>
      <c r="Q168" s="60" t="s">
        <v>48</v>
      </c>
      <c r="R168" s="61">
        <v>9836000</v>
      </c>
      <c r="S168" s="59">
        <v>44025</v>
      </c>
      <c r="T168" s="59">
        <v>44147</v>
      </c>
      <c r="U168" s="76" t="s">
        <v>41</v>
      </c>
      <c r="V168" s="62" t="s">
        <v>992</v>
      </c>
      <c r="W168" s="63" t="s">
        <v>1477</v>
      </c>
      <c r="X168" s="60" t="s">
        <v>40</v>
      </c>
      <c r="Y168" s="60">
        <v>0</v>
      </c>
      <c r="Z168" s="64" t="str">
        <f t="shared" si="26"/>
        <v>NA</v>
      </c>
      <c r="AA168" s="44" t="s">
        <v>40</v>
      </c>
      <c r="AB168" s="44" t="s">
        <v>40</v>
      </c>
      <c r="AC168" s="44" t="s">
        <v>40</v>
      </c>
      <c r="AD168" s="45" t="s">
        <v>40</v>
      </c>
      <c r="AE168" s="44" t="s">
        <v>40</v>
      </c>
      <c r="AF168" s="68" t="s">
        <v>40</v>
      </c>
      <c r="AG168" s="44" t="s">
        <v>40</v>
      </c>
      <c r="AH168" s="44" t="s">
        <v>40</v>
      </c>
      <c r="AI168" s="59" t="str">
        <f t="shared" si="27"/>
        <v>NA</v>
      </c>
      <c r="AJ168" s="67" t="str">
        <f t="shared" si="27"/>
        <v>NA</v>
      </c>
      <c r="AK168" s="57" t="str">
        <f t="shared" si="27"/>
        <v>NA</v>
      </c>
    </row>
    <row r="169" spans="1:37" s="46" customFormat="1" ht="16" customHeight="1" x14ac:dyDescent="0.25">
      <c r="A169" s="42">
        <v>162</v>
      </c>
      <c r="B169" s="39" t="s">
        <v>42</v>
      </c>
      <c r="C169" s="40" t="str">
        <f t="shared" ca="1" si="23"/>
        <v>EN EJECUCION</v>
      </c>
      <c r="D169" s="41">
        <f t="shared" ca="1" si="24"/>
        <v>0.68032786885245899</v>
      </c>
      <c r="E169" s="57" t="s">
        <v>993</v>
      </c>
      <c r="F169" s="57" t="s">
        <v>994</v>
      </c>
      <c r="G169" s="58">
        <v>52812114</v>
      </c>
      <c r="H169" s="58" t="str">
        <f t="shared" si="28"/>
        <v xml:space="preserve">CAROL YASMINE LÓPEZ MARTÍNEZ  </v>
      </c>
      <c r="I169" s="58">
        <f t="shared" si="28"/>
        <v>52812114</v>
      </c>
      <c r="J169" s="58"/>
      <c r="K169" s="57" t="s">
        <v>995</v>
      </c>
      <c r="L169" s="43" t="s">
        <v>996</v>
      </c>
      <c r="M169" s="76" t="s">
        <v>813</v>
      </c>
      <c r="N169" s="59">
        <v>44019</v>
      </c>
      <c r="O169" s="57">
        <v>1363</v>
      </c>
      <c r="P169" s="76" t="str">
        <f>VLOOKUP(O169,[1]Listas!$A$2:$B$16,2,0)</f>
        <v>Fortalecimiento de la gestión local y de las acciones de vigilancia y control</v>
      </c>
      <c r="Q169" s="60" t="s">
        <v>48</v>
      </c>
      <c r="R169" s="61">
        <v>14416000</v>
      </c>
      <c r="S169" s="59">
        <v>44021</v>
      </c>
      <c r="T169" s="59">
        <v>44143</v>
      </c>
      <c r="U169" s="76" t="s">
        <v>41</v>
      </c>
      <c r="V169" s="62" t="s">
        <v>997</v>
      </c>
      <c r="W169" s="63" t="s">
        <v>60</v>
      </c>
      <c r="X169" s="60" t="s">
        <v>40</v>
      </c>
      <c r="Y169" s="60">
        <v>0</v>
      </c>
      <c r="Z169" s="64" t="str">
        <f t="shared" si="26"/>
        <v>NA</v>
      </c>
      <c r="AA169" s="44" t="s">
        <v>40</v>
      </c>
      <c r="AB169" s="44" t="s">
        <v>40</v>
      </c>
      <c r="AC169" s="44" t="s">
        <v>40</v>
      </c>
      <c r="AD169" s="45" t="s">
        <v>40</v>
      </c>
      <c r="AE169" s="44" t="s">
        <v>40</v>
      </c>
      <c r="AF169" s="68" t="s">
        <v>40</v>
      </c>
      <c r="AG169" s="44" t="s">
        <v>40</v>
      </c>
      <c r="AH169" s="44" t="s">
        <v>40</v>
      </c>
      <c r="AI169" s="59" t="str">
        <f t="shared" si="27"/>
        <v>NA</v>
      </c>
      <c r="AJ169" s="67" t="str">
        <f t="shared" si="27"/>
        <v>NA</v>
      </c>
      <c r="AK169" s="57" t="str">
        <f t="shared" si="27"/>
        <v>NA</v>
      </c>
    </row>
    <row r="170" spans="1:37" s="46" customFormat="1" ht="16" customHeight="1" x14ac:dyDescent="0.25">
      <c r="A170" s="42">
        <v>163</v>
      </c>
      <c r="B170" s="39" t="s">
        <v>42</v>
      </c>
      <c r="C170" s="40" t="str">
        <f t="shared" ca="1" si="23"/>
        <v>EN EJECUCION</v>
      </c>
      <c r="D170" s="41">
        <f t="shared" ca="1" si="24"/>
        <v>0.47727272727272729</v>
      </c>
      <c r="E170" s="57" t="s">
        <v>998</v>
      </c>
      <c r="F170" s="57" t="s">
        <v>999</v>
      </c>
      <c r="G170" s="58">
        <v>1018458119</v>
      </c>
      <c r="H170" s="58" t="str">
        <f t="shared" si="28"/>
        <v>CAMILA ANDREA VALDERRAMA RIVERA</v>
      </c>
      <c r="I170" s="58">
        <f t="shared" si="28"/>
        <v>1018458119</v>
      </c>
      <c r="J170" s="58"/>
      <c r="K170" s="57" t="s">
        <v>1000</v>
      </c>
      <c r="L170" s="43" t="s">
        <v>1001</v>
      </c>
      <c r="M170" s="76" t="s">
        <v>1002</v>
      </c>
      <c r="N170" s="59">
        <v>44019</v>
      </c>
      <c r="O170" s="57">
        <v>1363</v>
      </c>
      <c r="P170" s="76" t="str">
        <f>VLOOKUP(O170,[1]Listas!$A$2:$B$16,2,0)</f>
        <v>Fortalecimiento de la gestión local y de las acciones de vigilancia y control</v>
      </c>
      <c r="Q170" s="60" t="s">
        <v>48</v>
      </c>
      <c r="R170" s="61">
        <v>25200000</v>
      </c>
      <c r="S170" s="59">
        <v>44020</v>
      </c>
      <c r="T170" s="59">
        <v>44196</v>
      </c>
      <c r="U170" s="76" t="s">
        <v>41</v>
      </c>
      <c r="V170" s="76" t="s">
        <v>1003</v>
      </c>
      <c r="W170" s="63" t="s">
        <v>1625</v>
      </c>
      <c r="X170" s="60" t="s">
        <v>40</v>
      </c>
      <c r="Y170" s="60">
        <v>0</v>
      </c>
      <c r="Z170" s="64" t="str">
        <f t="shared" si="26"/>
        <v>NA</v>
      </c>
      <c r="AA170" s="44" t="s">
        <v>40</v>
      </c>
      <c r="AB170" s="44" t="s">
        <v>40</v>
      </c>
      <c r="AC170" s="44" t="s">
        <v>40</v>
      </c>
      <c r="AD170" s="45" t="s">
        <v>40</v>
      </c>
      <c r="AE170" s="44" t="s">
        <v>40</v>
      </c>
      <c r="AF170" s="68" t="s">
        <v>40</v>
      </c>
      <c r="AG170" s="44" t="s">
        <v>40</v>
      </c>
      <c r="AH170" s="44" t="s">
        <v>40</v>
      </c>
      <c r="AI170" s="59" t="str">
        <f t="shared" si="27"/>
        <v>NA</v>
      </c>
      <c r="AJ170" s="67" t="str">
        <f t="shared" si="27"/>
        <v>NA</v>
      </c>
      <c r="AK170" s="57" t="str">
        <f t="shared" si="27"/>
        <v>NA</v>
      </c>
    </row>
    <row r="171" spans="1:37" s="46" customFormat="1" ht="16" customHeight="1" x14ac:dyDescent="0.25">
      <c r="A171" s="42">
        <v>164</v>
      </c>
      <c r="B171" s="39" t="s">
        <v>42</v>
      </c>
      <c r="C171" s="40" t="str">
        <f t="shared" ca="1" si="23"/>
        <v>EN EJECUCION</v>
      </c>
      <c r="D171" s="41">
        <f t="shared" ca="1" si="24"/>
        <v>0.6776859504132231</v>
      </c>
      <c r="E171" s="57" t="s">
        <v>1004</v>
      </c>
      <c r="F171" s="57" t="s">
        <v>1005</v>
      </c>
      <c r="G171" s="58">
        <v>1023942028</v>
      </c>
      <c r="H171" s="58" t="str">
        <f t="shared" si="28"/>
        <v>JENNIFER ALEJANDRA CARDOSO TIBOCHA</v>
      </c>
      <c r="I171" s="58">
        <f t="shared" si="28"/>
        <v>1023942028</v>
      </c>
      <c r="J171" s="58"/>
      <c r="K171" s="57" t="s">
        <v>1006</v>
      </c>
      <c r="L171" s="43" t="s">
        <v>1007</v>
      </c>
      <c r="M171" s="76" t="s">
        <v>105</v>
      </c>
      <c r="N171" s="59">
        <v>44019</v>
      </c>
      <c r="O171" s="57">
        <v>1376</v>
      </c>
      <c r="P171" s="76" t="str">
        <f>VLOOKUP(O171,[1]Listas!$A$2:$B$16,2,0)</f>
        <v>Fortalecimiento de seguridad e iniciativa de convivencia en la localidad de
Kennedy</v>
      </c>
      <c r="Q171" s="60" t="s">
        <v>48</v>
      </c>
      <c r="R171" s="61">
        <v>9836000</v>
      </c>
      <c r="S171" s="65">
        <v>44022</v>
      </c>
      <c r="T171" s="59">
        <v>44143</v>
      </c>
      <c r="U171" s="76" t="s">
        <v>41</v>
      </c>
      <c r="V171" s="62" t="s">
        <v>1008</v>
      </c>
      <c r="W171" s="63" t="s">
        <v>1477</v>
      </c>
      <c r="X171" s="60" t="s">
        <v>40</v>
      </c>
      <c r="Y171" s="60">
        <v>0</v>
      </c>
      <c r="Z171" s="64" t="str">
        <f t="shared" si="26"/>
        <v>NA</v>
      </c>
      <c r="AA171" s="44" t="s">
        <v>40</v>
      </c>
      <c r="AB171" s="44" t="s">
        <v>40</v>
      </c>
      <c r="AC171" s="44" t="s">
        <v>40</v>
      </c>
      <c r="AD171" s="45" t="s">
        <v>40</v>
      </c>
      <c r="AE171" s="44" t="s">
        <v>40</v>
      </c>
      <c r="AF171" s="68" t="s">
        <v>40</v>
      </c>
      <c r="AG171" s="44" t="s">
        <v>40</v>
      </c>
      <c r="AH171" s="44" t="s">
        <v>40</v>
      </c>
      <c r="AI171" s="59" t="str">
        <f t="shared" si="27"/>
        <v>NA</v>
      </c>
      <c r="AJ171" s="67" t="str">
        <f t="shared" si="27"/>
        <v>NA</v>
      </c>
      <c r="AK171" s="57" t="str">
        <f t="shared" si="27"/>
        <v>NA</v>
      </c>
    </row>
    <row r="172" spans="1:37" s="46" customFormat="1" ht="16" customHeight="1" x14ac:dyDescent="0.25">
      <c r="A172" s="42">
        <v>165</v>
      </c>
      <c r="B172" s="39" t="s">
        <v>42</v>
      </c>
      <c r="C172" s="40" t="str">
        <f t="shared" ca="1" si="23"/>
        <v>EN EJECUCION</v>
      </c>
      <c r="D172" s="41">
        <f t="shared" ca="1" si="24"/>
        <v>0.67213114754098358</v>
      </c>
      <c r="E172" s="57" t="s">
        <v>1009</v>
      </c>
      <c r="F172" s="57" t="s">
        <v>1010</v>
      </c>
      <c r="G172" s="58">
        <v>1030568255</v>
      </c>
      <c r="H172" s="58" t="str">
        <f t="shared" si="28"/>
        <v>ANGIE PAOLA PINTO GARCIA</v>
      </c>
      <c r="I172" s="58">
        <f t="shared" si="28"/>
        <v>1030568255</v>
      </c>
      <c r="J172" s="58"/>
      <c r="K172" s="57" t="s">
        <v>1011</v>
      </c>
      <c r="L172" s="43" t="s">
        <v>1012</v>
      </c>
      <c r="M172" s="76" t="s">
        <v>105</v>
      </c>
      <c r="N172" s="59">
        <v>44019</v>
      </c>
      <c r="O172" s="57">
        <v>1376</v>
      </c>
      <c r="P172" s="76" t="str">
        <f>VLOOKUP(O172,[1]Listas!$A$2:$B$16,2,0)</f>
        <v>Fortalecimiento de seguridad e iniciativa de convivencia en la localidad de
Kennedy</v>
      </c>
      <c r="Q172" s="60" t="s">
        <v>48</v>
      </c>
      <c r="R172" s="61">
        <v>9836000</v>
      </c>
      <c r="S172" s="65">
        <v>44022</v>
      </c>
      <c r="T172" s="59">
        <v>44144</v>
      </c>
      <c r="U172" s="76" t="s">
        <v>41</v>
      </c>
      <c r="V172" s="76" t="s">
        <v>967</v>
      </c>
      <c r="W172" s="63" t="s">
        <v>1477</v>
      </c>
      <c r="X172" s="60" t="s">
        <v>40</v>
      </c>
      <c r="Y172" s="60">
        <v>0</v>
      </c>
      <c r="Z172" s="64" t="str">
        <f t="shared" si="26"/>
        <v>NA</v>
      </c>
      <c r="AA172" s="44" t="s">
        <v>40</v>
      </c>
      <c r="AB172" s="44" t="s">
        <v>40</v>
      </c>
      <c r="AC172" s="44" t="s">
        <v>40</v>
      </c>
      <c r="AD172" s="45" t="s">
        <v>40</v>
      </c>
      <c r="AE172" s="44" t="s">
        <v>40</v>
      </c>
      <c r="AF172" s="68" t="s">
        <v>40</v>
      </c>
      <c r="AG172" s="44" t="s">
        <v>40</v>
      </c>
      <c r="AH172" s="44" t="s">
        <v>40</v>
      </c>
      <c r="AI172" s="59" t="str">
        <f t="shared" si="27"/>
        <v>NA</v>
      </c>
      <c r="AJ172" s="67" t="str">
        <f t="shared" si="27"/>
        <v>NA</v>
      </c>
      <c r="AK172" s="57" t="str">
        <f t="shared" si="27"/>
        <v>NA</v>
      </c>
    </row>
    <row r="173" spans="1:37" s="46" customFormat="1" ht="16" customHeight="1" x14ac:dyDescent="0.25">
      <c r="A173" s="42">
        <v>166</v>
      </c>
      <c r="B173" s="39" t="s">
        <v>42</v>
      </c>
      <c r="C173" s="40" t="str">
        <f t="shared" ca="1" si="23"/>
        <v>EN EJECUCION</v>
      </c>
      <c r="D173" s="41">
        <f t="shared" ca="1" si="24"/>
        <v>0.47126436781609193</v>
      </c>
      <c r="E173" s="57" t="s">
        <v>1013</v>
      </c>
      <c r="F173" s="57" t="s">
        <v>1014</v>
      </c>
      <c r="G173" s="58">
        <v>1023881876</v>
      </c>
      <c r="H173" s="58" t="str">
        <f t="shared" si="28"/>
        <v>MIGUEL HERRERA HERNANDEZ</v>
      </c>
      <c r="I173" s="58">
        <f t="shared" si="28"/>
        <v>1023881876</v>
      </c>
      <c r="J173" s="58"/>
      <c r="K173" s="57" t="s">
        <v>1015</v>
      </c>
      <c r="L173" s="43" t="s">
        <v>1016</v>
      </c>
      <c r="M173" s="76" t="s">
        <v>1017</v>
      </c>
      <c r="N173" s="59">
        <v>44019</v>
      </c>
      <c r="O173" s="57">
        <v>1363</v>
      </c>
      <c r="P173" s="76" t="str">
        <f>VLOOKUP(O173,[1]Listas!$A$2:$B$16,2,0)</f>
        <v>Fortalecimiento de la gestión local y de las acciones de vigilancia y control</v>
      </c>
      <c r="Q173" s="60" t="s">
        <v>48</v>
      </c>
      <c r="R173" s="61">
        <v>24080000</v>
      </c>
      <c r="S173" s="59">
        <v>44022</v>
      </c>
      <c r="T173" s="59">
        <v>44196</v>
      </c>
      <c r="U173" s="76" t="s">
        <v>41</v>
      </c>
      <c r="V173" s="62" t="s">
        <v>1018</v>
      </c>
      <c r="W173" s="63" t="s">
        <v>67</v>
      </c>
      <c r="X173" s="60" t="s">
        <v>40</v>
      </c>
      <c r="Y173" s="60">
        <v>0</v>
      </c>
      <c r="Z173" s="64" t="str">
        <f t="shared" si="26"/>
        <v>NA</v>
      </c>
      <c r="AA173" s="44" t="s">
        <v>40</v>
      </c>
      <c r="AB173" s="44" t="s">
        <v>40</v>
      </c>
      <c r="AC173" s="44" t="s">
        <v>40</v>
      </c>
      <c r="AD173" s="45" t="s">
        <v>40</v>
      </c>
      <c r="AE173" s="44" t="s">
        <v>40</v>
      </c>
      <c r="AF173" s="68" t="s">
        <v>40</v>
      </c>
      <c r="AG173" s="44" t="s">
        <v>40</v>
      </c>
      <c r="AH173" s="44" t="s">
        <v>40</v>
      </c>
      <c r="AI173" s="59" t="str">
        <f t="shared" si="27"/>
        <v>NA</v>
      </c>
      <c r="AJ173" s="67" t="str">
        <f t="shared" si="27"/>
        <v>NA</v>
      </c>
      <c r="AK173" s="57" t="str">
        <f t="shared" si="27"/>
        <v>NA</v>
      </c>
    </row>
    <row r="174" spans="1:37" s="46" customFormat="1" ht="16" customHeight="1" x14ac:dyDescent="0.25">
      <c r="A174" s="42">
        <v>167</v>
      </c>
      <c r="B174" s="39" t="s">
        <v>42</v>
      </c>
      <c r="C174" s="40" t="str">
        <f t="shared" ca="1" si="23"/>
        <v>EN EJECUCION</v>
      </c>
      <c r="D174" s="41">
        <f t="shared" ca="1" si="24"/>
        <v>0.63934426229508201</v>
      </c>
      <c r="E174" s="57" t="s">
        <v>1019</v>
      </c>
      <c r="F174" s="57" t="s">
        <v>1020</v>
      </c>
      <c r="G174" s="58">
        <v>1136884489</v>
      </c>
      <c r="H174" s="58" t="str">
        <f t="shared" si="28"/>
        <v>PEDRO HERNANDEZ DE ALBA PAVIA</v>
      </c>
      <c r="I174" s="58">
        <f t="shared" si="28"/>
        <v>1136884489</v>
      </c>
      <c r="J174" s="58"/>
      <c r="K174" s="57" t="s">
        <v>1021</v>
      </c>
      <c r="L174" s="43" t="s">
        <v>1022</v>
      </c>
      <c r="M174" s="76" t="s">
        <v>105</v>
      </c>
      <c r="N174" s="59">
        <v>44019</v>
      </c>
      <c r="O174" s="57">
        <v>1376</v>
      </c>
      <c r="P174" s="76" t="str">
        <f>VLOOKUP(O174,[1]Listas!$A$2:$B$16,2,0)</f>
        <v>Fortalecimiento de seguridad e iniciativa de convivencia en la localidad de
Kennedy</v>
      </c>
      <c r="Q174" s="60" t="s">
        <v>48</v>
      </c>
      <c r="R174" s="61">
        <v>9836000</v>
      </c>
      <c r="S174" s="59">
        <v>44026</v>
      </c>
      <c r="T174" s="59">
        <v>44148</v>
      </c>
      <c r="U174" s="76" t="s">
        <v>41</v>
      </c>
      <c r="V174" s="62" t="s">
        <v>977</v>
      </c>
      <c r="W174" s="63" t="s">
        <v>1477</v>
      </c>
      <c r="X174" s="60" t="s">
        <v>40</v>
      </c>
      <c r="Y174" s="60">
        <v>0</v>
      </c>
      <c r="Z174" s="64" t="str">
        <f t="shared" si="26"/>
        <v>NA</v>
      </c>
      <c r="AA174" s="44" t="s">
        <v>40</v>
      </c>
      <c r="AB174" s="44" t="s">
        <v>40</v>
      </c>
      <c r="AC174" s="44" t="s">
        <v>40</v>
      </c>
      <c r="AD174" s="45" t="s">
        <v>40</v>
      </c>
      <c r="AE174" s="44" t="s">
        <v>40</v>
      </c>
      <c r="AF174" s="68" t="s">
        <v>40</v>
      </c>
      <c r="AG174" s="44" t="s">
        <v>40</v>
      </c>
      <c r="AH174" s="44" t="s">
        <v>40</v>
      </c>
      <c r="AI174" s="59" t="str">
        <f t="shared" si="27"/>
        <v>NA</v>
      </c>
      <c r="AJ174" s="67" t="str">
        <f t="shared" si="27"/>
        <v>NA</v>
      </c>
      <c r="AK174" s="57" t="str">
        <f t="shared" si="27"/>
        <v>NA</v>
      </c>
    </row>
    <row r="175" spans="1:37" s="46" customFormat="1" ht="16" customHeight="1" x14ac:dyDescent="0.25">
      <c r="A175" s="42">
        <v>168</v>
      </c>
      <c r="B175" s="39" t="s">
        <v>42</v>
      </c>
      <c r="C175" s="40" t="str">
        <f t="shared" ca="1" si="23"/>
        <v>EN EJECUCION</v>
      </c>
      <c r="D175" s="41">
        <f t="shared" ca="1" si="24"/>
        <v>0.64754098360655743</v>
      </c>
      <c r="E175" s="57" t="s">
        <v>1023</v>
      </c>
      <c r="F175" s="57" t="s">
        <v>1024</v>
      </c>
      <c r="G175" s="58">
        <v>51654846</v>
      </c>
      <c r="H175" s="58" t="str">
        <f t="shared" si="28"/>
        <v>MELBA LIGIA ZABALA OYUELA</v>
      </c>
      <c r="I175" s="58">
        <f t="shared" si="28"/>
        <v>51654846</v>
      </c>
      <c r="J175" s="58"/>
      <c r="K175" s="57" t="s">
        <v>1025</v>
      </c>
      <c r="L175" s="43" t="s">
        <v>1026</v>
      </c>
      <c r="M175" s="76" t="s">
        <v>105</v>
      </c>
      <c r="N175" s="59">
        <v>44019</v>
      </c>
      <c r="O175" s="57">
        <v>1376</v>
      </c>
      <c r="P175" s="76" t="str">
        <f>VLOOKUP(O175,[1]Listas!$A$2:$B$16,2,0)</f>
        <v>Fortalecimiento de seguridad e iniciativa de convivencia en la localidad de
Kennedy</v>
      </c>
      <c r="Q175" s="60" t="s">
        <v>48</v>
      </c>
      <c r="R175" s="61">
        <v>9836000</v>
      </c>
      <c r="S175" s="59">
        <v>44025</v>
      </c>
      <c r="T175" s="59">
        <v>44147</v>
      </c>
      <c r="U175" s="76" t="s">
        <v>41</v>
      </c>
      <c r="V175" s="62" t="s">
        <v>1027</v>
      </c>
      <c r="W175" s="63" t="s">
        <v>1477</v>
      </c>
      <c r="X175" s="60" t="s">
        <v>40</v>
      </c>
      <c r="Y175" s="60">
        <v>0</v>
      </c>
      <c r="Z175" s="64" t="str">
        <f t="shared" si="26"/>
        <v>NA</v>
      </c>
      <c r="AA175" s="44" t="s">
        <v>40</v>
      </c>
      <c r="AB175" s="44" t="s">
        <v>40</v>
      </c>
      <c r="AC175" s="44" t="s">
        <v>40</v>
      </c>
      <c r="AD175" s="45" t="s">
        <v>40</v>
      </c>
      <c r="AE175" s="44" t="s">
        <v>40</v>
      </c>
      <c r="AF175" s="68" t="s">
        <v>40</v>
      </c>
      <c r="AG175" s="44" t="s">
        <v>40</v>
      </c>
      <c r="AH175" s="44" t="s">
        <v>40</v>
      </c>
      <c r="AI175" s="59" t="str">
        <f t="shared" si="27"/>
        <v>NA</v>
      </c>
      <c r="AJ175" s="67" t="str">
        <f t="shared" si="27"/>
        <v>NA</v>
      </c>
      <c r="AK175" s="57" t="str">
        <f t="shared" si="27"/>
        <v>NA</v>
      </c>
    </row>
    <row r="176" spans="1:37" s="46" customFormat="1" ht="16" customHeight="1" x14ac:dyDescent="0.25">
      <c r="A176" s="42">
        <v>169</v>
      </c>
      <c r="B176" s="39" t="s">
        <v>42</v>
      </c>
      <c r="C176" s="40" t="str">
        <f t="shared" ca="1" si="23"/>
        <v>EN EJECUCION</v>
      </c>
      <c r="D176" s="41">
        <f t="shared" ca="1" si="24"/>
        <v>0.64754098360655743</v>
      </c>
      <c r="E176" s="57" t="s">
        <v>1028</v>
      </c>
      <c r="F176" s="57" t="s">
        <v>1029</v>
      </c>
      <c r="G176" s="58">
        <v>1121855155</v>
      </c>
      <c r="H176" s="58" t="str">
        <f t="shared" si="28"/>
        <v>HERNAN EDUARDO RODRIGUEZ BEDOYA</v>
      </c>
      <c r="I176" s="58">
        <f t="shared" si="28"/>
        <v>1121855155</v>
      </c>
      <c r="J176" s="58"/>
      <c r="K176" s="57" t="s">
        <v>1030</v>
      </c>
      <c r="L176" s="43" t="s">
        <v>1031</v>
      </c>
      <c r="M176" s="76" t="s">
        <v>105</v>
      </c>
      <c r="N176" s="59">
        <v>44019</v>
      </c>
      <c r="O176" s="57">
        <v>1376</v>
      </c>
      <c r="P176" s="76" t="str">
        <f>VLOOKUP(O176,[1]Listas!$A$2:$B$16,2,0)</f>
        <v>Fortalecimiento de seguridad e iniciativa de convivencia en la localidad de
Kennedy</v>
      </c>
      <c r="Q176" s="60" t="s">
        <v>48</v>
      </c>
      <c r="R176" s="61">
        <v>9836000</v>
      </c>
      <c r="S176" s="59">
        <v>44025</v>
      </c>
      <c r="T176" s="59">
        <v>44147</v>
      </c>
      <c r="U176" s="76" t="s">
        <v>41</v>
      </c>
      <c r="V176" s="62" t="s">
        <v>977</v>
      </c>
      <c r="W176" s="63" t="s">
        <v>1477</v>
      </c>
      <c r="X176" s="60" t="s">
        <v>40</v>
      </c>
      <c r="Y176" s="60">
        <v>0</v>
      </c>
      <c r="Z176" s="64" t="str">
        <f t="shared" si="26"/>
        <v>NA</v>
      </c>
      <c r="AA176" s="44" t="s">
        <v>40</v>
      </c>
      <c r="AB176" s="44" t="s">
        <v>40</v>
      </c>
      <c r="AC176" s="44" t="s">
        <v>40</v>
      </c>
      <c r="AD176" s="45" t="s">
        <v>40</v>
      </c>
      <c r="AE176" s="44" t="s">
        <v>40</v>
      </c>
      <c r="AF176" s="68" t="s">
        <v>40</v>
      </c>
      <c r="AG176" s="44" t="s">
        <v>40</v>
      </c>
      <c r="AH176" s="44" t="s">
        <v>40</v>
      </c>
      <c r="AI176" s="59" t="str">
        <f t="shared" si="27"/>
        <v>NA</v>
      </c>
      <c r="AJ176" s="67" t="str">
        <f t="shared" si="27"/>
        <v>NA</v>
      </c>
      <c r="AK176" s="57" t="str">
        <f t="shared" si="27"/>
        <v>NA</v>
      </c>
    </row>
    <row r="177" spans="1:37" s="46" customFormat="1" ht="16" customHeight="1" x14ac:dyDescent="0.25">
      <c r="A177" s="42">
        <v>170</v>
      </c>
      <c r="B177" s="39" t="s">
        <v>42</v>
      </c>
      <c r="C177" s="40" t="str">
        <f t="shared" ca="1" si="23"/>
        <v>EN EJECUCION</v>
      </c>
      <c r="D177" s="41">
        <f t="shared" ca="1" si="24"/>
        <v>0.68032786885245899</v>
      </c>
      <c r="E177" s="57" t="s">
        <v>1032</v>
      </c>
      <c r="F177" s="57" t="s">
        <v>1033</v>
      </c>
      <c r="G177" s="58">
        <v>1030642401</v>
      </c>
      <c r="H177" s="58" t="str">
        <f t="shared" si="28"/>
        <v>KAREN JOHANNA GUARNIZO GARCIA</v>
      </c>
      <c r="I177" s="58">
        <f t="shared" si="28"/>
        <v>1030642401</v>
      </c>
      <c r="J177" s="58"/>
      <c r="K177" s="57" t="s">
        <v>1034</v>
      </c>
      <c r="L177" s="43" t="s">
        <v>1035</v>
      </c>
      <c r="M177" s="76" t="s">
        <v>105</v>
      </c>
      <c r="N177" s="59">
        <v>44019</v>
      </c>
      <c r="O177" s="57">
        <v>1376</v>
      </c>
      <c r="P177" s="76" t="str">
        <f>VLOOKUP(O177,[1]Listas!$A$2:$B$16,2,0)</f>
        <v>Fortalecimiento de seguridad e iniciativa de convivencia en la localidad de
Kennedy</v>
      </c>
      <c r="Q177" s="60" t="s">
        <v>48</v>
      </c>
      <c r="R177" s="61">
        <v>9836000</v>
      </c>
      <c r="S177" s="59">
        <v>44021</v>
      </c>
      <c r="T177" s="59">
        <v>44143</v>
      </c>
      <c r="U177" s="76" t="s">
        <v>41</v>
      </c>
      <c r="V177" s="62" t="s">
        <v>945</v>
      </c>
      <c r="W177" s="63" t="s">
        <v>1477</v>
      </c>
      <c r="X177" s="60" t="s">
        <v>40</v>
      </c>
      <c r="Y177" s="60">
        <v>0</v>
      </c>
      <c r="Z177" s="64" t="str">
        <f t="shared" si="26"/>
        <v>NA</v>
      </c>
      <c r="AA177" s="44" t="s">
        <v>40</v>
      </c>
      <c r="AB177" s="44" t="s">
        <v>40</v>
      </c>
      <c r="AC177" s="44" t="s">
        <v>40</v>
      </c>
      <c r="AD177" s="45" t="s">
        <v>40</v>
      </c>
      <c r="AE177" s="44" t="s">
        <v>40</v>
      </c>
      <c r="AF177" s="68" t="s">
        <v>40</v>
      </c>
      <c r="AG177" s="44" t="s">
        <v>40</v>
      </c>
      <c r="AH177" s="44" t="s">
        <v>40</v>
      </c>
      <c r="AI177" s="59" t="str">
        <f t="shared" si="27"/>
        <v>NA</v>
      </c>
      <c r="AJ177" s="67" t="str">
        <f t="shared" si="27"/>
        <v>NA</v>
      </c>
      <c r="AK177" s="57" t="str">
        <f t="shared" si="27"/>
        <v>NA</v>
      </c>
    </row>
    <row r="178" spans="1:37" s="46" customFormat="1" ht="16" customHeight="1" x14ac:dyDescent="0.25">
      <c r="A178" s="42">
        <v>171</v>
      </c>
      <c r="B178" s="39" t="s">
        <v>42</v>
      </c>
      <c r="C178" s="40" t="str">
        <f t="shared" ca="1" si="23"/>
        <v>EN EJECUCION</v>
      </c>
      <c r="D178" s="41">
        <f t="shared" ca="1" si="24"/>
        <v>0.64754098360655743</v>
      </c>
      <c r="E178" s="57" t="s">
        <v>1036</v>
      </c>
      <c r="F178" s="57" t="s">
        <v>1037</v>
      </c>
      <c r="G178" s="58">
        <v>1016027426</v>
      </c>
      <c r="H178" s="58" t="str">
        <f t="shared" si="28"/>
        <v>FREDDY ARMANDO ESPINOSA MEDINA</v>
      </c>
      <c r="I178" s="58">
        <f t="shared" si="28"/>
        <v>1016027426</v>
      </c>
      <c r="J178" s="58"/>
      <c r="K178" s="57" t="s">
        <v>1038</v>
      </c>
      <c r="L178" s="43" t="s">
        <v>1039</v>
      </c>
      <c r="M178" s="76" t="s">
        <v>1040</v>
      </c>
      <c r="N178" s="59">
        <v>44019</v>
      </c>
      <c r="O178" s="57">
        <v>1376</v>
      </c>
      <c r="P178" s="76" t="str">
        <f>VLOOKUP(O178,[1]Listas!$A$2:$B$16,2,0)</f>
        <v>Fortalecimiento de seguridad e iniciativa de convivencia en la localidad de
Kennedy</v>
      </c>
      <c r="Q178" s="60" t="s">
        <v>48</v>
      </c>
      <c r="R178" s="61">
        <v>9836000</v>
      </c>
      <c r="S178" s="59">
        <v>44025</v>
      </c>
      <c r="T178" s="59">
        <v>44147</v>
      </c>
      <c r="U178" s="76" t="s">
        <v>41</v>
      </c>
      <c r="V178" s="62" t="s">
        <v>761</v>
      </c>
      <c r="W178" s="63" t="s">
        <v>1477</v>
      </c>
      <c r="X178" s="60" t="s">
        <v>40</v>
      </c>
      <c r="Y178" s="60">
        <v>0</v>
      </c>
      <c r="Z178" s="64" t="str">
        <f t="shared" si="26"/>
        <v>NA</v>
      </c>
      <c r="AA178" s="44" t="s">
        <v>40</v>
      </c>
      <c r="AB178" s="44" t="s">
        <v>40</v>
      </c>
      <c r="AC178" s="44" t="s">
        <v>40</v>
      </c>
      <c r="AD178" s="45" t="s">
        <v>40</v>
      </c>
      <c r="AE178" s="44" t="s">
        <v>40</v>
      </c>
      <c r="AF178" s="68" t="s">
        <v>40</v>
      </c>
      <c r="AG178" s="44" t="s">
        <v>40</v>
      </c>
      <c r="AH178" s="44" t="s">
        <v>40</v>
      </c>
      <c r="AI178" s="59" t="str">
        <f t="shared" si="27"/>
        <v>NA</v>
      </c>
      <c r="AJ178" s="67" t="str">
        <f t="shared" si="27"/>
        <v>NA</v>
      </c>
      <c r="AK178" s="57" t="str">
        <f t="shared" si="27"/>
        <v>NA</v>
      </c>
    </row>
    <row r="179" spans="1:37" s="46" customFormat="1" ht="16" customHeight="1" x14ac:dyDescent="0.25">
      <c r="A179" s="42">
        <v>172</v>
      </c>
      <c r="B179" s="39" t="s">
        <v>42</v>
      </c>
      <c r="C179" s="40" t="str">
        <f t="shared" si="23"/>
        <v>NO ADJUDICADO</v>
      </c>
      <c r="D179" s="41" t="str">
        <f t="shared" ca="1" si="24"/>
        <v>0%</v>
      </c>
      <c r="E179" s="73" t="s">
        <v>1041</v>
      </c>
      <c r="F179" s="73" t="s">
        <v>1042</v>
      </c>
      <c r="G179" s="58" t="s">
        <v>40</v>
      </c>
      <c r="H179" s="75" t="s">
        <v>40</v>
      </c>
      <c r="I179" s="75" t="s">
        <v>40</v>
      </c>
      <c r="J179" s="58"/>
      <c r="K179" s="73" t="s">
        <v>1043</v>
      </c>
      <c r="L179" s="77" t="s">
        <v>40</v>
      </c>
      <c r="M179" s="78" t="s">
        <v>40</v>
      </c>
      <c r="N179" s="60" t="s">
        <v>40</v>
      </c>
      <c r="O179" s="60" t="s">
        <v>40</v>
      </c>
      <c r="P179" s="78" t="s">
        <v>40</v>
      </c>
      <c r="Q179" s="60" t="s">
        <v>40</v>
      </c>
      <c r="R179" s="60" t="s">
        <v>40</v>
      </c>
      <c r="S179" s="60" t="s">
        <v>40</v>
      </c>
      <c r="T179" s="60" t="s">
        <v>40</v>
      </c>
      <c r="U179" s="78" t="s">
        <v>40</v>
      </c>
      <c r="V179" s="113"/>
      <c r="W179" s="63" t="s">
        <v>40</v>
      </c>
      <c r="X179" s="60" t="s">
        <v>40</v>
      </c>
      <c r="Y179" s="60" t="s">
        <v>40</v>
      </c>
      <c r="Z179" s="60" t="s">
        <v>40</v>
      </c>
      <c r="AA179" s="60" t="s">
        <v>40</v>
      </c>
      <c r="AB179" s="60" t="s">
        <v>40</v>
      </c>
      <c r="AC179" s="60" t="s">
        <v>40</v>
      </c>
      <c r="AD179" s="65" t="s">
        <v>40</v>
      </c>
      <c r="AE179" s="60" t="s">
        <v>40</v>
      </c>
      <c r="AF179" s="60" t="s">
        <v>40</v>
      </c>
      <c r="AG179" s="60" t="s">
        <v>40</v>
      </c>
      <c r="AH179" s="60" t="s">
        <v>40</v>
      </c>
      <c r="AI179" s="60" t="s">
        <v>40</v>
      </c>
      <c r="AJ179" s="79" t="s">
        <v>40</v>
      </c>
      <c r="AK179" s="60" t="s">
        <v>40</v>
      </c>
    </row>
    <row r="180" spans="1:37" s="46" customFormat="1" ht="16" customHeight="1" x14ac:dyDescent="0.25">
      <c r="A180" s="42">
        <v>173</v>
      </c>
      <c r="B180" s="39" t="s">
        <v>42</v>
      </c>
      <c r="C180" s="40" t="str">
        <f t="shared" ca="1" si="23"/>
        <v>EN EJECUCION</v>
      </c>
      <c r="D180" s="41">
        <f t="shared" ca="1" si="24"/>
        <v>0.47428571428571431</v>
      </c>
      <c r="E180" s="57" t="s">
        <v>1044</v>
      </c>
      <c r="F180" s="57" t="s">
        <v>890</v>
      </c>
      <c r="G180" s="66">
        <v>1110446844</v>
      </c>
      <c r="H180" s="58" t="str">
        <f>+F180</f>
        <v>PAOLA GISELLA CHACON HERNANDEZ</v>
      </c>
      <c r="I180" s="58">
        <f>+G180</f>
        <v>1110446844</v>
      </c>
      <c r="J180" s="58"/>
      <c r="K180" s="57" t="s">
        <v>1045</v>
      </c>
      <c r="L180" s="43" t="s">
        <v>1046</v>
      </c>
      <c r="M180" s="76" t="s">
        <v>708</v>
      </c>
      <c r="N180" s="65">
        <v>44020</v>
      </c>
      <c r="O180" s="60">
        <v>1363</v>
      </c>
      <c r="P180" s="76" t="str">
        <f>VLOOKUP(O180,[1]Listas!$A$2:$B$16,2,0)</f>
        <v>Fortalecimiento de la gestión local y de las acciones de vigilancia y control</v>
      </c>
      <c r="Q180" s="60" t="s">
        <v>48</v>
      </c>
      <c r="R180" s="69">
        <v>32680000</v>
      </c>
      <c r="S180" s="65">
        <v>44021</v>
      </c>
      <c r="T180" s="59">
        <v>44196</v>
      </c>
      <c r="U180" s="76" t="s">
        <v>41</v>
      </c>
      <c r="V180" s="62" t="s">
        <v>1047</v>
      </c>
      <c r="W180" s="63" t="s">
        <v>394</v>
      </c>
      <c r="X180" s="60" t="s">
        <v>40</v>
      </c>
      <c r="Y180" s="60">
        <v>0</v>
      </c>
      <c r="Z180" s="64" t="str">
        <f>IF(Y180&lt;1,"NA",Y180-X180)</f>
        <v>NA</v>
      </c>
      <c r="AA180" s="44" t="s">
        <v>40</v>
      </c>
      <c r="AB180" s="44" t="s">
        <v>40</v>
      </c>
      <c r="AC180" s="44" t="s">
        <v>40</v>
      </c>
      <c r="AD180" s="45" t="s">
        <v>40</v>
      </c>
      <c r="AE180" s="44" t="s">
        <v>40</v>
      </c>
      <c r="AF180" s="68" t="s">
        <v>40</v>
      </c>
      <c r="AG180" s="44" t="s">
        <v>40</v>
      </c>
      <c r="AH180" s="44" t="s">
        <v>40</v>
      </c>
      <c r="AI180" s="59" t="str">
        <f>+AE180</f>
        <v>NA</v>
      </c>
      <c r="AJ180" s="67" t="str">
        <f>+AF180</f>
        <v>NA</v>
      </c>
      <c r="AK180" s="57" t="str">
        <f>+AG180</f>
        <v>NA</v>
      </c>
    </row>
    <row r="181" spans="1:37" s="46" customFormat="1" ht="16" customHeight="1" x14ac:dyDescent="0.25">
      <c r="A181" s="42">
        <v>174</v>
      </c>
      <c r="B181" s="39" t="s">
        <v>42</v>
      </c>
      <c r="C181" s="40" t="str">
        <f t="shared" si="23"/>
        <v>NO ADJUDICADO</v>
      </c>
      <c r="D181" s="41" t="str">
        <f t="shared" ca="1" si="24"/>
        <v>0%</v>
      </c>
      <c r="E181" s="73" t="s">
        <v>1048</v>
      </c>
      <c r="F181" s="73" t="s">
        <v>1049</v>
      </c>
      <c r="G181" s="66" t="s">
        <v>40</v>
      </c>
      <c r="H181" s="75" t="s">
        <v>40</v>
      </c>
      <c r="I181" s="75" t="s">
        <v>40</v>
      </c>
      <c r="J181" s="66"/>
      <c r="K181" s="73" t="s">
        <v>1050</v>
      </c>
      <c r="L181" s="77" t="s">
        <v>40</v>
      </c>
      <c r="M181" s="78" t="s">
        <v>40</v>
      </c>
      <c r="N181" s="60" t="s">
        <v>40</v>
      </c>
      <c r="O181" s="60" t="s">
        <v>40</v>
      </c>
      <c r="P181" s="78" t="s">
        <v>40</v>
      </c>
      <c r="Q181" s="60" t="s">
        <v>40</v>
      </c>
      <c r="R181" s="60" t="s">
        <v>40</v>
      </c>
      <c r="S181" s="60" t="s">
        <v>40</v>
      </c>
      <c r="T181" s="60" t="s">
        <v>40</v>
      </c>
      <c r="U181" s="78" t="s">
        <v>40</v>
      </c>
      <c r="V181" s="113"/>
      <c r="W181" s="63" t="s">
        <v>401</v>
      </c>
      <c r="X181" s="60" t="s">
        <v>40</v>
      </c>
      <c r="Y181" s="60" t="s">
        <v>40</v>
      </c>
      <c r="Z181" s="60" t="s">
        <v>40</v>
      </c>
      <c r="AA181" s="60" t="s">
        <v>40</v>
      </c>
      <c r="AB181" s="60" t="s">
        <v>40</v>
      </c>
      <c r="AC181" s="60" t="s">
        <v>40</v>
      </c>
      <c r="AD181" s="65" t="s">
        <v>40</v>
      </c>
      <c r="AE181" s="60" t="s">
        <v>40</v>
      </c>
      <c r="AF181" s="60" t="s">
        <v>40</v>
      </c>
      <c r="AG181" s="60" t="s">
        <v>40</v>
      </c>
      <c r="AH181" s="60" t="s">
        <v>40</v>
      </c>
      <c r="AI181" s="60" t="s">
        <v>40</v>
      </c>
      <c r="AJ181" s="79" t="s">
        <v>40</v>
      </c>
      <c r="AK181" s="60" t="s">
        <v>40</v>
      </c>
    </row>
    <row r="182" spans="1:37" s="46" customFormat="1" ht="16" customHeight="1" x14ac:dyDescent="0.25">
      <c r="A182" s="42">
        <v>175</v>
      </c>
      <c r="B182" s="39" t="s">
        <v>42</v>
      </c>
      <c r="C182" s="40" t="str">
        <f t="shared" ca="1" si="23"/>
        <v>EN EJECUCION</v>
      </c>
      <c r="D182" s="41">
        <f t="shared" ca="1" si="24"/>
        <v>0.46198830409356723</v>
      </c>
      <c r="E182" s="57" t="s">
        <v>1051</v>
      </c>
      <c r="F182" s="57" t="s">
        <v>1052</v>
      </c>
      <c r="G182" s="66">
        <v>1010174379</v>
      </c>
      <c r="H182" s="58" t="str">
        <f t="shared" ref="H182:I198" si="29">+F182</f>
        <v>WILLIAM ANDRES CARDENAS CASTAÑEDA</v>
      </c>
      <c r="I182" s="58">
        <f t="shared" si="29"/>
        <v>1010174379</v>
      </c>
      <c r="J182" s="58"/>
      <c r="K182" s="57" t="s">
        <v>1053</v>
      </c>
      <c r="L182" s="43" t="s">
        <v>1054</v>
      </c>
      <c r="M182" s="76" t="s">
        <v>1055</v>
      </c>
      <c r="N182" s="65">
        <v>44021</v>
      </c>
      <c r="O182" s="60">
        <v>1363</v>
      </c>
      <c r="P182" s="76" t="str">
        <f>VLOOKUP(O182,[1]Listas!$A$2:$B$16,2,0)</f>
        <v>Fortalecimiento de la gestión local y de las acciones de vigilancia y control</v>
      </c>
      <c r="Q182" s="60" t="s">
        <v>48</v>
      </c>
      <c r="R182" s="69">
        <v>30902666</v>
      </c>
      <c r="S182" s="65">
        <v>44025</v>
      </c>
      <c r="T182" s="59">
        <v>44196</v>
      </c>
      <c r="U182" s="76" t="s">
        <v>41</v>
      </c>
      <c r="V182" s="62" t="s">
        <v>1056</v>
      </c>
      <c r="W182" s="63" t="s">
        <v>401</v>
      </c>
      <c r="X182" s="60" t="s">
        <v>40</v>
      </c>
      <c r="Y182" s="60">
        <v>0</v>
      </c>
      <c r="Z182" s="64" t="str">
        <f t="shared" ref="Z182:Z198" si="30">IF(Y182&lt;1,"NA",Y182-X182)</f>
        <v>NA</v>
      </c>
      <c r="AA182" s="44" t="s">
        <v>40</v>
      </c>
      <c r="AB182" s="44" t="s">
        <v>40</v>
      </c>
      <c r="AC182" s="44" t="s">
        <v>40</v>
      </c>
      <c r="AD182" s="45" t="s">
        <v>40</v>
      </c>
      <c r="AE182" s="44" t="s">
        <v>40</v>
      </c>
      <c r="AF182" s="68" t="s">
        <v>40</v>
      </c>
      <c r="AG182" s="44" t="s">
        <v>40</v>
      </c>
      <c r="AH182" s="44" t="s">
        <v>40</v>
      </c>
      <c r="AI182" s="59" t="str">
        <f t="shared" ref="AI182:AK198" si="31">+AE182</f>
        <v>NA</v>
      </c>
      <c r="AJ182" s="67" t="str">
        <f t="shared" si="31"/>
        <v>NA</v>
      </c>
      <c r="AK182" s="57" t="str">
        <f t="shared" si="31"/>
        <v>NA</v>
      </c>
    </row>
    <row r="183" spans="1:37" s="46" customFormat="1" ht="16" customHeight="1" x14ac:dyDescent="0.25">
      <c r="A183" s="42">
        <v>176</v>
      </c>
      <c r="B183" s="39" t="s">
        <v>42</v>
      </c>
      <c r="C183" s="40" t="str">
        <f t="shared" ca="1" si="23"/>
        <v>EN EJECUCION</v>
      </c>
      <c r="D183" s="41">
        <f t="shared" ca="1" si="24"/>
        <v>0.46198830409356723</v>
      </c>
      <c r="E183" s="57" t="s">
        <v>1057</v>
      </c>
      <c r="F183" s="57" t="s">
        <v>1058</v>
      </c>
      <c r="G183" s="66">
        <v>79891787</v>
      </c>
      <c r="H183" s="58" t="str">
        <f t="shared" si="29"/>
        <v>HEIMAIN TORRES ECHEVERRY</v>
      </c>
      <c r="I183" s="58">
        <f t="shared" si="29"/>
        <v>79891787</v>
      </c>
      <c r="J183" s="58"/>
      <c r="K183" s="57" t="s">
        <v>1059</v>
      </c>
      <c r="L183" s="43" t="s">
        <v>1060</v>
      </c>
      <c r="M183" s="76" t="s">
        <v>1061</v>
      </c>
      <c r="N183" s="65">
        <v>44021</v>
      </c>
      <c r="O183" s="60">
        <v>1363</v>
      </c>
      <c r="P183" s="76" t="str">
        <f>VLOOKUP(O183,[1]Listas!$A$2:$B$16,2,0)</f>
        <v>Fortalecimiento de la gestión local y de las acciones de vigilancia y control</v>
      </c>
      <c r="Q183" s="60" t="s">
        <v>48</v>
      </c>
      <c r="R183" s="69">
        <v>30902666</v>
      </c>
      <c r="S183" s="65">
        <v>44025</v>
      </c>
      <c r="T183" s="59">
        <v>44196</v>
      </c>
      <c r="U183" s="76" t="s">
        <v>41</v>
      </c>
      <c r="V183" s="62" t="s">
        <v>1062</v>
      </c>
      <c r="W183" s="63" t="s">
        <v>401</v>
      </c>
      <c r="X183" s="60" t="s">
        <v>40</v>
      </c>
      <c r="Y183" s="60">
        <v>0</v>
      </c>
      <c r="Z183" s="64" t="str">
        <f t="shared" si="30"/>
        <v>NA</v>
      </c>
      <c r="AA183" s="44" t="s">
        <v>40</v>
      </c>
      <c r="AB183" s="44" t="s">
        <v>40</v>
      </c>
      <c r="AC183" s="44" t="s">
        <v>40</v>
      </c>
      <c r="AD183" s="45" t="s">
        <v>40</v>
      </c>
      <c r="AE183" s="44" t="s">
        <v>40</v>
      </c>
      <c r="AF183" s="68" t="s">
        <v>40</v>
      </c>
      <c r="AG183" s="44" t="s">
        <v>40</v>
      </c>
      <c r="AH183" s="44" t="s">
        <v>40</v>
      </c>
      <c r="AI183" s="59" t="str">
        <f t="shared" si="31"/>
        <v>NA</v>
      </c>
      <c r="AJ183" s="67" t="str">
        <f t="shared" si="31"/>
        <v>NA</v>
      </c>
      <c r="AK183" s="57" t="str">
        <f t="shared" si="31"/>
        <v>NA</v>
      </c>
    </row>
    <row r="184" spans="1:37" s="46" customFormat="1" ht="16" customHeight="1" x14ac:dyDescent="0.25">
      <c r="A184" s="42">
        <v>177</v>
      </c>
      <c r="B184" s="39" t="s">
        <v>42</v>
      </c>
      <c r="C184" s="40" t="str">
        <f t="shared" ca="1" si="23"/>
        <v>EN EJECUCION</v>
      </c>
      <c r="D184" s="41">
        <f t="shared" ca="1" si="24"/>
        <v>0.45882352941176469</v>
      </c>
      <c r="E184" s="57" t="s">
        <v>1063</v>
      </c>
      <c r="F184" s="57" t="s">
        <v>1064</v>
      </c>
      <c r="G184" s="66">
        <v>80125822</v>
      </c>
      <c r="H184" s="58" t="str">
        <f t="shared" si="29"/>
        <v>WOLFRANG LIZANDRO PULIDO AVENDAÑO</v>
      </c>
      <c r="I184" s="58">
        <f t="shared" si="29"/>
        <v>80125822</v>
      </c>
      <c r="J184" s="58"/>
      <c r="K184" s="57" t="s">
        <v>1065</v>
      </c>
      <c r="L184" s="43" t="s">
        <v>1066</v>
      </c>
      <c r="M184" s="76" t="s">
        <v>1067</v>
      </c>
      <c r="N184" s="65">
        <v>44022</v>
      </c>
      <c r="O184" s="57">
        <v>1363</v>
      </c>
      <c r="P184" s="76" t="str">
        <f>VLOOKUP(O184,[1]Listas!$A$2:$B$16,2,0)</f>
        <v>Fortalecimiento de la gestión local y de las acciones de vigilancia y control</v>
      </c>
      <c r="Q184" s="60" t="s">
        <v>48</v>
      </c>
      <c r="R184" s="69">
        <v>33600000</v>
      </c>
      <c r="S184" s="65">
        <v>44026</v>
      </c>
      <c r="T184" s="59">
        <v>44196</v>
      </c>
      <c r="U184" s="76" t="s">
        <v>41</v>
      </c>
      <c r="V184" s="62" t="s">
        <v>1068</v>
      </c>
      <c r="W184" s="63" t="s">
        <v>67</v>
      </c>
      <c r="X184" s="60" t="s">
        <v>40</v>
      </c>
      <c r="Y184" s="60">
        <v>0</v>
      </c>
      <c r="Z184" s="64" t="str">
        <f t="shared" si="30"/>
        <v>NA</v>
      </c>
      <c r="AA184" s="44" t="s">
        <v>40</v>
      </c>
      <c r="AB184" s="44" t="s">
        <v>40</v>
      </c>
      <c r="AC184" s="44" t="s">
        <v>40</v>
      </c>
      <c r="AD184" s="45" t="s">
        <v>40</v>
      </c>
      <c r="AE184" s="44" t="s">
        <v>40</v>
      </c>
      <c r="AF184" s="68" t="s">
        <v>40</v>
      </c>
      <c r="AG184" s="44" t="s">
        <v>40</v>
      </c>
      <c r="AH184" s="44" t="s">
        <v>40</v>
      </c>
      <c r="AI184" s="59" t="str">
        <f t="shared" si="31"/>
        <v>NA</v>
      </c>
      <c r="AJ184" s="67" t="str">
        <f t="shared" si="31"/>
        <v>NA</v>
      </c>
      <c r="AK184" s="57" t="str">
        <f t="shared" si="31"/>
        <v>NA</v>
      </c>
    </row>
    <row r="185" spans="1:37" s="46" customFormat="1" ht="16" customHeight="1" x14ac:dyDescent="0.25">
      <c r="A185" s="42">
        <v>178</v>
      </c>
      <c r="B185" s="39" t="s">
        <v>42</v>
      </c>
      <c r="C185" s="40" t="str">
        <f t="shared" ca="1" si="23"/>
        <v>EN EJECUCION</v>
      </c>
      <c r="D185" s="41">
        <f t="shared" ca="1" si="24"/>
        <v>0.45238095238095238</v>
      </c>
      <c r="E185" s="57" t="s">
        <v>1069</v>
      </c>
      <c r="F185" s="57" t="s">
        <v>1070</v>
      </c>
      <c r="G185" s="66">
        <v>1026276255</v>
      </c>
      <c r="H185" s="58" t="str">
        <f t="shared" si="29"/>
        <v>ANGELA SOFIA CASTAÑO CARDENAS</v>
      </c>
      <c r="I185" s="58">
        <f t="shared" si="29"/>
        <v>1026276255</v>
      </c>
      <c r="J185" s="58"/>
      <c r="K185" s="57" t="s">
        <v>1071</v>
      </c>
      <c r="L185" s="43" t="s">
        <v>1072</v>
      </c>
      <c r="M185" s="76" t="s">
        <v>1073</v>
      </c>
      <c r="N185" s="65">
        <v>44025</v>
      </c>
      <c r="O185" s="60">
        <v>1363</v>
      </c>
      <c r="P185" s="76" t="str">
        <f>VLOOKUP(O185,[1]Listas!$A$2:$B$16,2,0)</f>
        <v>Fortalecimiento de la gestión local y de las acciones de vigilancia y control</v>
      </c>
      <c r="Q185" s="60" t="s">
        <v>48</v>
      </c>
      <c r="R185" s="69">
        <v>23100000</v>
      </c>
      <c r="S185" s="65">
        <v>44028</v>
      </c>
      <c r="T185" s="59">
        <v>44196</v>
      </c>
      <c r="U185" s="76" t="s">
        <v>41</v>
      </c>
      <c r="V185" s="62" t="s">
        <v>1074</v>
      </c>
      <c r="W185" s="63" t="s">
        <v>67</v>
      </c>
      <c r="X185" s="60" t="s">
        <v>40</v>
      </c>
      <c r="Y185" s="60">
        <v>0</v>
      </c>
      <c r="Z185" s="64" t="str">
        <f t="shared" si="30"/>
        <v>NA</v>
      </c>
      <c r="AA185" s="44" t="s">
        <v>40</v>
      </c>
      <c r="AB185" s="44" t="s">
        <v>40</v>
      </c>
      <c r="AC185" s="44" t="s">
        <v>40</v>
      </c>
      <c r="AD185" s="45" t="s">
        <v>40</v>
      </c>
      <c r="AE185" s="44" t="s">
        <v>40</v>
      </c>
      <c r="AF185" s="68" t="s">
        <v>40</v>
      </c>
      <c r="AG185" s="44" t="s">
        <v>40</v>
      </c>
      <c r="AH185" s="44" t="s">
        <v>40</v>
      </c>
      <c r="AI185" s="59" t="str">
        <f t="shared" si="31"/>
        <v>NA</v>
      </c>
      <c r="AJ185" s="67" t="str">
        <f t="shared" si="31"/>
        <v>NA</v>
      </c>
      <c r="AK185" s="57" t="str">
        <f t="shared" si="31"/>
        <v>NA</v>
      </c>
    </row>
    <row r="186" spans="1:37" s="46" customFormat="1" ht="16" customHeight="1" x14ac:dyDescent="0.25">
      <c r="A186" s="42">
        <v>179</v>
      </c>
      <c r="B186" s="39" t="s">
        <v>42</v>
      </c>
      <c r="C186" s="40" t="str">
        <f t="shared" ca="1" si="23"/>
        <v>EN EJECUCION</v>
      </c>
      <c r="D186" s="41">
        <f t="shared" ca="1" si="24"/>
        <v>0.45238095238095238</v>
      </c>
      <c r="E186" s="57" t="s">
        <v>1075</v>
      </c>
      <c r="F186" s="57" t="s">
        <v>1076</v>
      </c>
      <c r="G186" s="58">
        <v>1030645990</v>
      </c>
      <c r="H186" s="58" t="str">
        <f t="shared" si="29"/>
        <v>LUIS FELIPE PEÑA VARGAS</v>
      </c>
      <c r="I186" s="58">
        <f t="shared" si="29"/>
        <v>1030645990</v>
      </c>
      <c r="J186" s="58"/>
      <c r="K186" s="57" t="s">
        <v>1077</v>
      </c>
      <c r="L186" s="43" t="s">
        <v>1078</v>
      </c>
      <c r="M186" s="76" t="s">
        <v>819</v>
      </c>
      <c r="N186" s="59">
        <v>44025</v>
      </c>
      <c r="O186" s="57">
        <v>1369</v>
      </c>
      <c r="P186" s="76" t="str">
        <f>VLOOKUP(O186,[1]Listas!$A$2:$B$16,2,0)</f>
        <v>Recreación y deporte para todos</v>
      </c>
      <c r="Q186" s="60" t="s">
        <v>48</v>
      </c>
      <c r="R186" s="61">
        <v>25200000</v>
      </c>
      <c r="S186" s="65">
        <v>44028</v>
      </c>
      <c r="T186" s="59">
        <v>44196</v>
      </c>
      <c r="U186" s="76" t="s">
        <v>41</v>
      </c>
      <c r="V186" s="62" t="s">
        <v>1079</v>
      </c>
      <c r="W186" s="63" t="s">
        <v>449</v>
      </c>
      <c r="X186" s="60" t="s">
        <v>40</v>
      </c>
      <c r="Y186" s="60">
        <v>0</v>
      </c>
      <c r="Z186" s="64" t="str">
        <f t="shared" si="30"/>
        <v>NA</v>
      </c>
      <c r="AA186" s="44" t="s">
        <v>40</v>
      </c>
      <c r="AB186" s="44" t="s">
        <v>40</v>
      </c>
      <c r="AC186" s="44" t="s">
        <v>40</v>
      </c>
      <c r="AD186" s="45" t="s">
        <v>40</v>
      </c>
      <c r="AE186" s="44" t="s">
        <v>40</v>
      </c>
      <c r="AF186" s="68" t="s">
        <v>40</v>
      </c>
      <c r="AG186" s="44" t="s">
        <v>40</v>
      </c>
      <c r="AH186" s="44" t="s">
        <v>40</v>
      </c>
      <c r="AI186" s="59" t="str">
        <f t="shared" si="31"/>
        <v>NA</v>
      </c>
      <c r="AJ186" s="67" t="str">
        <f t="shared" si="31"/>
        <v>NA</v>
      </c>
      <c r="AK186" s="57" t="str">
        <f t="shared" si="31"/>
        <v>NA</v>
      </c>
    </row>
    <row r="187" spans="1:37" s="46" customFormat="1" ht="16" customHeight="1" x14ac:dyDescent="0.25">
      <c r="A187" s="42">
        <v>180</v>
      </c>
      <c r="B187" s="39" t="s">
        <v>42</v>
      </c>
      <c r="C187" s="40" t="str">
        <f t="shared" ca="1" si="23"/>
        <v>EN EJECUCION</v>
      </c>
      <c r="D187" s="41">
        <f t="shared" ca="1" si="24"/>
        <v>0.44910179640718562</v>
      </c>
      <c r="E187" s="57" t="s">
        <v>1080</v>
      </c>
      <c r="F187" s="57" t="s">
        <v>1081</v>
      </c>
      <c r="G187" s="66">
        <v>52992039</v>
      </c>
      <c r="H187" s="58" t="str">
        <f t="shared" si="29"/>
        <v>MAYRA ALEJANDRA LINDARTE PERILLA</v>
      </c>
      <c r="I187" s="58">
        <f t="shared" si="29"/>
        <v>52992039</v>
      </c>
      <c r="J187" s="58"/>
      <c r="K187" s="57" t="s">
        <v>1082</v>
      </c>
      <c r="L187" s="43" t="s">
        <v>1083</v>
      </c>
      <c r="M187" s="76" t="s">
        <v>1084</v>
      </c>
      <c r="N187" s="65">
        <v>44026</v>
      </c>
      <c r="O187" s="57">
        <v>1376</v>
      </c>
      <c r="P187" s="76" t="str">
        <f>VLOOKUP(O187,[1]Listas!$A$2:$B$16,2,0)</f>
        <v>Fortalecimiento de seguridad e iniciativa de convivencia en la localidad de
Kennedy</v>
      </c>
      <c r="Q187" s="60" t="s">
        <v>48</v>
      </c>
      <c r="R187" s="69">
        <v>30000000</v>
      </c>
      <c r="S187" s="65">
        <v>44029</v>
      </c>
      <c r="T187" s="59">
        <v>44196</v>
      </c>
      <c r="U187" s="76" t="s">
        <v>41</v>
      </c>
      <c r="V187" s="62" t="s">
        <v>1085</v>
      </c>
      <c r="W187" s="63" t="s">
        <v>82</v>
      </c>
      <c r="X187" s="60" t="s">
        <v>40</v>
      </c>
      <c r="Y187" s="60">
        <v>0</v>
      </c>
      <c r="Z187" s="64" t="str">
        <f t="shared" si="30"/>
        <v>NA</v>
      </c>
      <c r="AA187" s="44" t="s">
        <v>40</v>
      </c>
      <c r="AB187" s="44" t="s">
        <v>40</v>
      </c>
      <c r="AC187" s="44" t="s">
        <v>40</v>
      </c>
      <c r="AD187" s="45" t="s">
        <v>40</v>
      </c>
      <c r="AE187" s="44" t="s">
        <v>40</v>
      </c>
      <c r="AF187" s="68" t="s">
        <v>40</v>
      </c>
      <c r="AG187" s="44" t="s">
        <v>40</v>
      </c>
      <c r="AH187" s="44" t="s">
        <v>40</v>
      </c>
      <c r="AI187" s="59" t="str">
        <f t="shared" si="31"/>
        <v>NA</v>
      </c>
      <c r="AJ187" s="67" t="str">
        <f t="shared" si="31"/>
        <v>NA</v>
      </c>
      <c r="AK187" s="57" t="str">
        <f t="shared" si="31"/>
        <v>NA</v>
      </c>
    </row>
    <row r="188" spans="1:37" ht="16" customHeight="1" x14ac:dyDescent="0.25">
      <c r="A188" s="42">
        <v>181</v>
      </c>
      <c r="B188" s="39" t="s">
        <v>42</v>
      </c>
      <c r="C188" s="40" t="str">
        <f t="shared" ca="1" si="23"/>
        <v>EN EJECUCION</v>
      </c>
      <c r="D188" s="41">
        <f t="shared" ca="1" si="24"/>
        <v>0.44910179640718562</v>
      </c>
      <c r="E188" s="57" t="s">
        <v>1086</v>
      </c>
      <c r="F188" s="57" t="s">
        <v>1087</v>
      </c>
      <c r="G188" s="58">
        <v>8644982</v>
      </c>
      <c r="H188" s="58" t="str">
        <f t="shared" si="29"/>
        <v>JOSE FERNANDO ROCA HOYOS</v>
      </c>
      <c r="I188" s="58">
        <f t="shared" si="29"/>
        <v>8644982</v>
      </c>
      <c r="J188" s="58"/>
      <c r="K188" s="57" t="s">
        <v>1088</v>
      </c>
      <c r="L188" s="43" t="s">
        <v>1089</v>
      </c>
      <c r="M188" s="76" t="s">
        <v>1090</v>
      </c>
      <c r="N188" s="65">
        <v>44027</v>
      </c>
      <c r="O188" s="57">
        <v>1363</v>
      </c>
      <c r="P188" s="76" t="str">
        <f>VLOOKUP(O188,[1]Listas!$A$2:$B$16,2,0)</f>
        <v>Fortalecimiento de la gestión local y de las acciones de vigilancia y control</v>
      </c>
      <c r="Q188" s="60" t="s">
        <v>48</v>
      </c>
      <c r="R188" s="69">
        <v>23380000</v>
      </c>
      <c r="S188" s="65">
        <v>44029</v>
      </c>
      <c r="T188" s="59">
        <v>44196</v>
      </c>
      <c r="U188" s="76" t="s">
        <v>41</v>
      </c>
      <c r="V188" s="108" t="s">
        <v>1091</v>
      </c>
      <c r="W188" s="63" t="s">
        <v>67</v>
      </c>
      <c r="X188" s="60" t="s">
        <v>40</v>
      </c>
      <c r="Y188" s="60">
        <v>0</v>
      </c>
      <c r="Z188" s="64" t="str">
        <f t="shared" si="30"/>
        <v>NA</v>
      </c>
      <c r="AA188" s="44" t="s">
        <v>40</v>
      </c>
      <c r="AB188" s="44" t="s">
        <v>40</v>
      </c>
      <c r="AC188" s="44" t="s">
        <v>40</v>
      </c>
      <c r="AD188" s="45" t="s">
        <v>40</v>
      </c>
      <c r="AE188" s="44" t="s">
        <v>40</v>
      </c>
      <c r="AF188" s="68" t="s">
        <v>40</v>
      </c>
      <c r="AG188" s="44" t="s">
        <v>40</v>
      </c>
      <c r="AH188" s="44" t="s">
        <v>40</v>
      </c>
      <c r="AI188" s="59" t="str">
        <f t="shared" si="31"/>
        <v>NA</v>
      </c>
      <c r="AJ188" s="67" t="str">
        <f t="shared" si="31"/>
        <v>NA</v>
      </c>
      <c r="AK188" s="57" t="str">
        <f t="shared" si="31"/>
        <v>NA</v>
      </c>
    </row>
    <row r="189" spans="1:37" ht="16" customHeight="1" x14ac:dyDescent="0.25">
      <c r="A189" s="42">
        <v>182</v>
      </c>
      <c r="B189" s="39" t="s">
        <v>42</v>
      </c>
      <c r="C189" s="40" t="str">
        <f t="shared" ca="1" si="23"/>
        <v>EN EJECUCION</v>
      </c>
      <c r="D189" s="41">
        <f t="shared" ca="1" si="24"/>
        <v>0.44910179640718562</v>
      </c>
      <c r="E189" s="57" t="s">
        <v>1092</v>
      </c>
      <c r="F189" s="57" t="s">
        <v>621</v>
      </c>
      <c r="G189" s="66">
        <v>46665854</v>
      </c>
      <c r="H189" s="58" t="str">
        <f t="shared" si="29"/>
        <v>GLORIA STELLA ROBALLO OLMOS</v>
      </c>
      <c r="I189" s="58">
        <f t="shared" si="29"/>
        <v>46665854</v>
      </c>
      <c r="J189" s="58"/>
      <c r="K189" s="57" t="s">
        <v>1093</v>
      </c>
      <c r="L189" s="43" t="s">
        <v>1094</v>
      </c>
      <c r="M189" s="76" t="s">
        <v>594</v>
      </c>
      <c r="N189" s="65">
        <v>44028</v>
      </c>
      <c r="O189" s="60">
        <v>1363</v>
      </c>
      <c r="P189" s="76" t="str">
        <f>VLOOKUP(O189,[1]Listas!$A$2:$B$16,2,0)</f>
        <v>Fortalecimiento de la gestión local y de las acciones de vigilancia y control</v>
      </c>
      <c r="Q189" s="60" t="s">
        <v>48</v>
      </c>
      <c r="R189" s="69">
        <v>35966666</v>
      </c>
      <c r="S189" s="65">
        <v>44029</v>
      </c>
      <c r="T189" s="59">
        <v>44196</v>
      </c>
      <c r="U189" s="76" t="s">
        <v>41</v>
      </c>
      <c r="V189" s="62" t="s">
        <v>1095</v>
      </c>
      <c r="W189" s="63" t="s">
        <v>394</v>
      </c>
      <c r="X189" s="60" t="s">
        <v>40</v>
      </c>
      <c r="Y189" s="60">
        <v>0</v>
      </c>
      <c r="Z189" s="64" t="str">
        <f t="shared" si="30"/>
        <v>NA</v>
      </c>
      <c r="AA189" s="44" t="s">
        <v>40</v>
      </c>
      <c r="AB189" s="44" t="s">
        <v>40</v>
      </c>
      <c r="AC189" s="44" t="s">
        <v>40</v>
      </c>
      <c r="AD189" s="45" t="s">
        <v>40</v>
      </c>
      <c r="AE189" s="44" t="s">
        <v>40</v>
      </c>
      <c r="AF189" s="68" t="s">
        <v>40</v>
      </c>
      <c r="AG189" s="44" t="s">
        <v>40</v>
      </c>
      <c r="AH189" s="44" t="s">
        <v>40</v>
      </c>
      <c r="AI189" s="59" t="str">
        <f t="shared" si="31"/>
        <v>NA</v>
      </c>
      <c r="AJ189" s="67" t="str">
        <f t="shared" si="31"/>
        <v>NA</v>
      </c>
      <c r="AK189" s="57" t="str">
        <f t="shared" si="31"/>
        <v>NA</v>
      </c>
    </row>
    <row r="190" spans="1:37" ht="16" customHeight="1" x14ac:dyDescent="0.25">
      <c r="A190" s="42">
        <v>183</v>
      </c>
      <c r="B190" s="39" t="s">
        <v>42</v>
      </c>
      <c r="C190" s="40" t="str">
        <f t="shared" ca="1" si="23"/>
        <v>EN EJECUCION</v>
      </c>
      <c r="D190" s="41">
        <f t="shared" ca="1" si="24"/>
        <v>0.52459016393442626</v>
      </c>
      <c r="E190" s="57" t="s">
        <v>1096</v>
      </c>
      <c r="F190" s="57" t="s">
        <v>1097</v>
      </c>
      <c r="G190" s="66">
        <v>80217520</v>
      </c>
      <c r="H190" s="58" t="str">
        <f t="shared" si="29"/>
        <v>WILSON MARTIN CASTELLANOS</v>
      </c>
      <c r="I190" s="58">
        <f t="shared" si="29"/>
        <v>80217520</v>
      </c>
      <c r="J190" s="58"/>
      <c r="K190" s="57" t="s">
        <v>1098</v>
      </c>
      <c r="L190" s="43" t="s">
        <v>1099</v>
      </c>
      <c r="M190" s="76" t="s">
        <v>1100</v>
      </c>
      <c r="N190" s="65">
        <v>44034</v>
      </c>
      <c r="O190" s="60">
        <v>1376</v>
      </c>
      <c r="P190" s="76" t="str">
        <f>VLOOKUP(O190,[1]Listas!$A$2:$B$16,2,0)</f>
        <v>Fortalecimiento de seguridad e iniciativa de convivencia en la localidad de
Kennedy</v>
      </c>
      <c r="Q190" s="60" t="s">
        <v>48</v>
      </c>
      <c r="R190" s="69">
        <v>22048000</v>
      </c>
      <c r="S190" s="65">
        <v>44040</v>
      </c>
      <c r="T190" s="59">
        <v>44162</v>
      </c>
      <c r="U190" s="76" t="s">
        <v>41</v>
      </c>
      <c r="V190" s="76" t="s">
        <v>1101</v>
      </c>
      <c r="W190" s="63" t="s">
        <v>60</v>
      </c>
      <c r="X190" s="60" t="s">
        <v>40</v>
      </c>
      <c r="Y190" s="60">
        <v>0</v>
      </c>
      <c r="Z190" s="64" t="str">
        <f t="shared" si="30"/>
        <v>NA</v>
      </c>
      <c r="AA190" s="44" t="s">
        <v>40</v>
      </c>
      <c r="AB190" s="44" t="s">
        <v>40</v>
      </c>
      <c r="AC190" s="44" t="s">
        <v>40</v>
      </c>
      <c r="AD190" s="45" t="s">
        <v>40</v>
      </c>
      <c r="AE190" s="44" t="s">
        <v>40</v>
      </c>
      <c r="AF190" s="68" t="s">
        <v>40</v>
      </c>
      <c r="AG190" s="44" t="s">
        <v>40</v>
      </c>
      <c r="AH190" s="44" t="s">
        <v>40</v>
      </c>
      <c r="AI190" s="59" t="str">
        <f t="shared" si="31"/>
        <v>NA</v>
      </c>
      <c r="AJ190" s="67" t="str">
        <f t="shared" si="31"/>
        <v>NA</v>
      </c>
      <c r="AK190" s="57" t="str">
        <f t="shared" si="31"/>
        <v>NA</v>
      </c>
    </row>
    <row r="191" spans="1:37" ht="16" customHeight="1" x14ac:dyDescent="0.25">
      <c r="A191" s="42">
        <v>184</v>
      </c>
      <c r="B191" s="39" t="s">
        <v>42</v>
      </c>
      <c r="C191" s="40" t="str">
        <f t="shared" ca="1" si="23"/>
        <v>EN EJECUCION</v>
      </c>
      <c r="D191" s="41">
        <f t="shared" ca="1" si="24"/>
        <v>0.56557377049180324</v>
      </c>
      <c r="E191" s="57" t="s">
        <v>1102</v>
      </c>
      <c r="F191" s="57" t="s">
        <v>1103</v>
      </c>
      <c r="G191" s="66">
        <v>79671289</v>
      </c>
      <c r="H191" s="58" t="str">
        <f t="shared" si="29"/>
        <v xml:space="preserve">JUAN CARLOS LEON </v>
      </c>
      <c r="I191" s="58">
        <f t="shared" si="29"/>
        <v>79671289</v>
      </c>
      <c r="J191" s="58"/>
      <c r="K191" s="57" t="s">
        <v>1104</v>
      </c>
      <c r="L191" s="43" t="s">
        <v>1105</v>
      </c>
      <c r="M191" s="76" t="s">
        <v>1106</v>
      </c>
      <c r="N191" s="65">
        <v>44033</v>
      </c>
      <c r="O191" s="60">
        <v>1363</v>
      </c>
      <c r="P191" s="76" t="str">
        <f>VLOOKUP(O191,[1]Listas!$A$2:$B$16,2,0)</f>
        <v>Fortalecimiento de la gestión local y de las acciones de vigilancia y control</v>
      </c>
      <c r="Q191" s="60" t="s">
        <v>48</v>
      </c>
      <c r="R191" s="69">
        <v>33364000</v>
      </c>
      <c r="S191" s="65">
        <v>44035</v>
      </c>
      <c r="T191" s="59">
        <v>44157</v>
      </c>
      <c r="U191" s="76" t="s">
        <v>41</v>
      </c>
      <c r="V191" s="62" t="s">
        <v>1107</v>
      </c>
      <c r="W191" s="63" t="s">
        <v>60</v>
      </c>
      <c r="X191" s="60" t="s">
        <v>40</v>
      </c>
      <c r="Y191" s="60">
        <v>0</v>
      </c>
      <c r="Z191" s="64" t="str">
        <f t="shared" si="30"/>
        <v>NA</v>
      </c>
      <c r="AA191" s="44" t="s">
        <v>40</v>
      </c>
      <c r="AB191" s="44" t="s">
        <v>40</v>
      </c>
      <c r="AC191" s="44" t="s">
        <v>40</v>
      </c>
      <c r="AD191" s="45" t="s">
        <v>40</v>
      </c>
      <c r="AE191" s="44" t="s">
        <v>40</v>
      </c>
      <c r="AF191" s="68" t="s">
        <v>40</v>
      </c>
      <c r="AG191" s="44" t="s">
        <v>40</v>
      </c>
      <c r="AH191" s="44" t="s">
        <v>40</v>
      </c>
      <c r="AI191" s="59" t="str">
        <f t="shared" si="31"/>
        <v>NA</v>
      </c>
      <c r="AJ191" s="67" t="str">
        <f t="shared" si="31"/>
        <v>NA</v>
      </c>
      <c r="AK191" s="57" t="str">
        <f t="shared" si="31"/>
        <v>NA</v>
      </c>
    </row>
    <row r="192" spans="1:37" ht="16" customHeight="1" x14ac:dyDescent="0.25">
      <c r="A192" s="42">
        <v>185</v>
      </c>
      <c r="B192" s="39" t="s">
        <v>42</v>
      </c>
      <c r="C192" s="40" t="str">
        <f t="shared" ca="1" si="23"/>
        <v>EN EJECUCION</v>
      </c>
      <c r="D192" s="41">
        <f t="shared" ca="1" si="24"/>
        <v>0.4140127388535032</v>
      </c>
      <c r="E192" s="57" t="s">
        <v>1108</v>
      </c>
      <c r="F192" s="57" t="s">
        <v>1109</v>
      </c>
      <c r="G192" s="66" t="s">
        <v>1110</v>
      </c>
      <c r="H192" s="58" t="str">
        <f t="shared" si="29"/>
        <v>NORMA CONSTANZA GRANADA SABOGAL</v>
      </c>
      <c r="I192" s="58" t="str">
        <f t="shared" si="29"/>
        <v>51.808.165</v>
      </c>
      <c r="J192" s="58"/>
      <c r="K192" s="57" t="s">
        <v>1111</v>
      </c>
      <c r="L192" s="43" t="s">
        <v>1112</v>
      </c>
      <c r="M192" s="76" t="s">
        <v>1113</v>
      </c>
      <c r="N192" s="65">
        <v>44029</v>
      </c>
      <c r="O192" s="60">
        <v>1378</v>
      </c>
      <c r="P192" s="76" t="str">
        <f>VLOOKUP(O192,[1]Listas!$A$2:$B$16,2,0)</f>
        <v>Igualdad y autonomía para una Kennedy incluyente</v>
      </c>
      <c r="Q192" s="60" t="s">
        <v>48</v>
      </c>
      <c r="R192" s="69">
        <v>33632000</v>
      </c>
      <c r="S192" s="65">
        <v>44039</v>
      </c>
      <c r="T192" s="59">
        <v>44196</v>
      </c>
      <c r="U192" s="76" t="s">
        <v>41</v>
      </c>
      <c r="V192" s="76" t="s">
        <v>1114</v>
      </c>
      <c r="W192" s="63" t="s">
        <v>51</v>
      </c>
      <c r="X192" s="60" t="s">
        <v>40</v>
      </c>
      <c r="Y192" s="60">
        <v>0</v>
      </c>
      <c r="Z192" s="64" t="str">
        <f t="shared" si="30"/>
        <v>NA</v>
      </c>
      <c r="AA192" s="44" t="s">
        <v>40</v>
      </c>
      <c r="AB192" s="44" t="s">
        <v>40</v>
      </c>
      <c r="AC192" s="44" t="s">
        <v>40</v>
      </c>
      <c r="AD192" s="45" t="s">
        <v>40</v>
      </c>
      <c r="AE192" s="44" t="s">
        <v>40</v>
      </c>
      <c r="AF192" s="68" t="s">
        <v>40</v>
      </c>
      <c r="AG192" s="44" t="s">
        <v>40</v>
      </c>
      <c r="AH192" s="44" t="s">
        <v>40</v>
      </c>
      <c r="AI192" s="59" t="str">
        <f t="shared" si="31"/>
        <v>NA</v>
      </c>
      <c r="AJ192" s="67" t="str">
        <f t="shared" si="31"/>
        <v>NA</v>
      </c>
      <c r="AK192" s="57" t="str">
        <f t="shared" si="31"/>
        <v>NA</v>
      </c>
    </row>
    <row r="193" spans="1:37" ht="16" customHeight="1" x14ac:dyDescent="0.25">
      <c r="A193" s="42">
        <v>186</v>
      </c>
      <c r="B193" s="39" t="s">
        <v>42</v>
      </c>
      <c r="C193" s="40" t="str">
        <f t="shared" ca="1" si="23"/>
        <v>EN EJECUCION</v>
      </c>
      <c r="D193" s="41">
        <f t="shared" ca="1" si="24"/>
        <v>0.42499999999999999</v>
      </c>
      <c r="E193" s="57" t="s">
        <v>1115</v>
      </c>
      <c r="F193" s="57" t="s">
        <v>1116</v>
      </c>
      <c r="G193" s="66" t="s">
        <v>1117</v>
      </c>
      <c r="H193" s="58" t="str">
        <f t="shared" si="29"/>
        <v>YULY ANDREA GORDILLO LOMBANA</v>
      </c>
      <c r="I193" s="58" t="str">
        <f t="shared" si="29"/>
        <v xml:space="preserve">1.032.392.924 </v>
      </c>
      <c r="J193" s="58"/>
      <c r="K193" s="57" t="s">
        <v>1118</v>
      </c>
      <c r="L193" s="43" t="s">
        <v>1119</v>
      </c>
      <c r="M193" s="76" t="s">
        <v>1120</v>
      </c>
      <c r="N193" s="65">
        <v>44029</v>
      </c>
      <c r="O193" s="60">
        <v>1363</v>
      </c>
      <c r="P193" s="76" t="str">
        <f>VLOOKUP(O193,[1]Listas!$A$2:$B$16,2,0)</f>
        <v>Fortalecimiento de la gestión local y de las acciones de vigilancia y control</v>
      </c>
      <c r="Q193" s="60" t="s">
        <v>48</v>
      </c>
      <c r="R193" s="69">
        <v>46750000</v>
      </c>
      <c r="S193" s="65">
        <v>44036</v>
      </c>
      <c r="T193" s="59">
        <v>44196</v>
      </c>
      <c r="U193" s="76" t="s">
        <v>41</v>
      </c>
      <c r="V193" s="76" t="s">
        <v>1121</v>
      </c>
      <c r="W193" s="63" t="s">
        <v>380</v>
      </c>
      <c r="X193" s="60" t="s">
        <v>40</v>
      </c>
      <c r="Y193" s="60">
        <v>0</v>
      </c>
      <c r="Z193" s="64" t="str">
        <f t="shared" si="30"/>
        <v>NA</v>
      </c>
      <c r="AA193" s="44" t="s">
        <v>40</v>
      </c>
      <c r="AB193" s="44" t="s">
        <v>40</v>
      </c>
      <c r="AC193" s="44" t="s">
        <v>40</v>
      </c>
      <c r="AD193" s="45" t="s">
        <v>40</v>
      </c>
      <c r="AE193" s="44" t="s">
        <v>40</v>
      </c>
      <c r="AF193" s="68" t="s">
        <v>40</v>
      </c>
      <c r="AG193" s="44" t="s">
        <v>40</v>
      </c>
      <c r="AH193" s="44" t="s">
        <v>40</v>
      </c>
      <c r="AI193" s="59" t="str">
        <f t="shared" si="31"/>
        <v>NA</v>
      </c>
      <c r="AJ193" s="67" t="str">
        <f t="shared" si="31"/>
        <v>NA</v>
      </c>
      <c r="AK193" s="57" t="str">
        <f t="shared" si="31"/>
        <v>NA</v>
      </c>
    </row>
    <row r="194" spans="1:37" ht="16" customHeight="1" x14ac:dyDescent="0.25">
      <c r="A194" s="42">
        <v>187</v>
      </c>
      <c r="B194" s="39" t="s">
        <v>42</v>
      </c>
      <c r="C194" s="40" t="str">
        <f t="shared" ca="1" si="23"/>
        <v>EN EJECUCION</v>
      </c>
      <c r="D194" s="41">
        <f t="shared" ca="1" si="24"/>
        <v>0.57377049180327866</v>
      </c>
      <c r="E194" s="57" t="s">
        <v>1122</v>
      </c>
      <c r="F194" s="57" t="s">
        <v>1123</v>
      </c>
      <c r="G194" s="58">
        <v>53155411</v>
      </c>
      <c r="H194" s="58" t="str">
        <f t="shared" si="29"/>
        <v>LUZBY DAIHANNA ROMERO MANCERA</v>
      </c>
      <c r="I194" s="58">
        <f t="shared" si="29"/>
        <v>53155411</v>
      </c>
      <c r="J194" s="58"/>
      <c r="K194" s="57" t="s">
        <v>1124</v>
      </c>
      <c r="L194" s="43" t="s">
        <v>1125</v>
      </c>
      <c r="M194" s="76" t="s">
        <v>1126</v>
      </c>
      <c r="N194" s="65">
        <v>44029</v>
      </c>
      <c r="O194" s="60">
        <v>1363</v>
      </c>
      <c r="P194" s="76" t="str">
        <f>VLOOKUP(O194,[1]Listas!$A$2:$B$16,2,0)</f>
        <v>Fortalecimiento de la gestión local y de las acciones de vigilancia y control</v>
      </c>
      <c r="Q194" s="60" t="s">
        <v>48</v>
      </c>
      <c r="R194" s="69">
        <v>22048000</v>
      </c>
      <c r="S194" s="65">
        <v>44034</v>
      </c>
      <c r="T194" s="59">
        <v>44156</v>
      </c>
      <c r="U194" s="76" t="s">
        <v>41</v>
      </c>
      <c r="V194" s="76" t="s">
        <v>1127</v>
      </c>
      <c r="W194" s="63" t="s">
        <v>60</v>
      </c>
      <c r="X194" s="60" t="s">
        <v>40</v>
      </c>
      <c r="Y194" s="60">
        <v>0</v>
      </c>
      <c r="Z194" s="64" t="str">
        <f t="shared" si="30"/>
        <v>NA</v>
      </c>
      <c r="AA194" s="44" t="s">
        <v>40</v>
      </c>
      <c r="AB194" s="44" t="s">
        <v>40</v>
      </c>
      <c r="AC194" s="44" t="s">
        <v>40</v>
      </c>
      <c r="AD194" s="45" t="s">
        <v>40</v>
      </c>
      <c r="AE194" s="44" t="s">
        <v>40</v>
      </c>
      <c r="AF194" s="68" t="s">
        <v>40</v>
      </c>
      <c r="AG194" s="44" t="s">
        <v>40</v>
      </c>
      <c r="AH194" s="44" t="s">
        <v>40</v>
      </c>
      <c r="AI194" s="59" t="str">
        <f t="shared" si="31"/>
        <v>NA</v>
      </c>
      <c r="AJ194" s="67" t="str">
        <f t="shared" si="31"/>
        <v>NA</v>
      </c>
      <c r="AK194" s="57" t="str">
        <f t="shared" si="31"/>
        <v>NA</v>
      </c>
    </row>
    <row r="195" spans="1:37" ht="16" customHeight="1" x14ac:dyDescent="0.25">
      <c r="A195" s="42">
        <v>188</v>
      </c>
      <c r="B195" s="39" t="s">
        <v>42</v>
      </c>
      <c r="C195" s="40" t="str">
        <f t="shared" ca="1" si="23"/>
        <v>EN EJECUCION</v>
      </c>
      <c r="D195" s="41">
        <f t="shared" ca="1" si="24"/>
        <v>0.57377049180327866</v>
      </c>
      <c r="E195" s="57" t="s">
        <v>1128</v>
      </c>
      <c r="F195" s="57" t="s">
        <v>1129</v>
      </c>
      <c r="G195" s="66" t="s">
        <v>1130</v>
      </c>
      <c r="H195" s="58" t="str">
        <f t="shared" si="29"/>
        <v>ANA MARIA PACHECO</v>
      </c>
      <c r="I195" s="58" t="str">
        <f t="shared" si="29"/>
        <v>30.337.197</v>
      </c>
      <c r="J195" s="58"/>
      <c r="K195" s="57" t="s">
        <v>1131</v>
      </c>
      <c r="L195" s="43" t="s">
        <v>1132</v>
      </c>
      <c r="M195" s="76" t="s">
        <v>1126</v>
      </c>
      <c r="N195" s="65">
        <v>44029</v>
      </c>
      <c r="O195" s="60">
        <v>1363</v>
      </c>
      <c r="P195" s="76" t="str">
        <f>VLOOKUP(O195,[1]Listas!$A$2:$B$16,2,0)</f>
        <v>Fortalecimiento de la gestión local y de las acciones de vigilancia y control</v>
      </c>
      <c r="Q195" s="60" t="s">
        <v>48</v>
      </c>
      <c r="R195" s="69">
        <v>22048000</v>
      </c>
      <c r="S195" s="65">
        <v>44034</v>
      </c>
      <c r="T195" s="59">
        <v>44156</v>
      </c>
      <c r="U195" s="76" t="s">
        <v>41</v>
      </c>
      <c r="V195" s="76" t="s">
        <v>1133</v>
      </c>
      <c r="W195" s="63" t="s">
        <v>60</v>
      </c>
      <c r="X195" s="60" t="s">
        <v>40</v>
      </c>
      <c r="Y195" s="60">
        <v>0</v>
      </c>
      <c r="Z195" s="64" t="str">
        <f t="shared" si="30"/>
        <v>NA</v>
      </c>
      <c r="AA195" s="44" t="s">
        <v>40</v>
      </c>
      <c r="AB195" s="44" t="s">
        <v>40</v>
      </c>
      <c r="AC195" s="44" t="s">
        <v>40</v>
      </c>
      <c r="AD195" s="45" t="s">
        <v>40</v>
      </c>
      <c r="AE195" s="44" t="s">
        <v>40</v>
      </c>
      <c r="AF195" s="68" t="s">
        <v>40</v>
      </c>
      <c r="AG195" s="44" t="s">
        <v>40</v>
      </c>
      <c r="AH195" s="44" t="s">
        <v>40</v>
      </c>
      <c r="AI195" s="59" t="str">
        <f t="shared" si="31"/>
        <v>NA</v>
      </c>
      <c r="AJ195" s="67" t="str">
        <f t="shared" si="31"/>
        <v>NA</v>
      </c>
      <c r="AK195" s="57" t="str">
        <f t="shared" si="31"/>
        <v>NA</v>
      </c>
    </row>
    <row r="196" spans="1:37" ht="16" customHeight="1" x14ac:dyDescent="0.25">
      <c r="A196" s="42">
        <v>189</v>
      </c>
      <c r="B196" s="39" t="s">
        <v>42</v>
      </c>
      <c r="C196" s="40" t="str">
        <f t="shared" ca="1" si="23"/>
        <v>EN EJECUCION</v>
      </c>
      <c r="D196" s="41">
        <f t="shared" ca="1" si="24"/>
        <v>0.57377049180327866</v>
      </c>
      <c r="E196" s="57" t="s">
        <v>1134</v>
      </c>
      <c r="F196" s="57" t="s">
        <v>1135</v>
      </c>
      <c r="G196" s="66" t="s">
        <v>1136</v>
      </c>
      <c r="H196" s="58" t="str">
        <f t="shared" si="29"/>
        <v>LILIANA CEPEDA PIRAGAUTA</v>
      </c>
      <c r="I196" s="58" t="str">
        <f t="shared" si="29"/>
        <v>52.076.367</v>
      </c>
      <c r="J196" s="58"/>
      <c r="K196" s="57" t="s">
        <v>1137</v>
      </c>
      <c r="L196" s="43" t="s">
        <v>1138</v>
      </c>
      <c r="M196" s="76" t="s">
        <v>1126</v>
      </c>
      <c r="N196" s="65">
        <v>44029</v>
      </c>
      <c r="O196" s="60">
        <v>1363</v>
      </c>
      <c r="P196" s="76" t="str">
        <f>VLOOKUP(O196,[1]Listas!$A$2:$B$16,2,0)</f>
        <v>Fortalecimiento de la gestión local y de las acciones de vigilancia y control</v>
      </c>
      <c r="Q196" s="60" t="s">
        <v>48</v>
      </c>
      <c r="R196" s="69">
        <v>22048000</v>
      </c>
      <c r="S196" s="65">
        <v>44034</v>
      </c>
      <c r="T196" s="59">
        <v>44156</v>
      </c>
      <c r="U196" s="76" t="s">
        <v>41</v>
      </c>
      <c r="V196" s="76" t="s">
        <v>1139</v>
      </c>
      <c r="W196" s="63" t="s">
        <v>60</v>
      </c>
      <c r="X196" s="60" t="s">
        <v>40</v>
      </c>
      <c r="Y196" s="60">
        <v>0</v>
      </c>
      <c r="Z196" s="64" t="str">
        <f t="shared" si="30"/>
        <v>NA</v>
      </c>
      <c r="AA196" s="44" t="s">
        <v>40</v>
      </c>
      <c r="AB196" s="44" t="s">
        <v>40</v>
      </c>
      <c r="AC196" s="44" t="s">
        <v>40</v>
      </c>
      <c r="AD196" s="45" t="s">
        <v>40</v>
      </c>
      <c r="AE196" s="44" t="s">
        <v>40</v>
      </c>
      <c r="AF196" s="68" t="s">
        <v>40</v>
      </c>
      <c r="AG196" s="44" t="s">
        <v>40</v>
      </c>
      <c r="AH196" s="44" t="s">
        <v>40</v>
      </c>
      <c r="AI196" s="59" t="str">
        <f t="shared" si="31"/>
        <v>NA</v>
      </c>
      <c r="AJ196" s="67" t="str">
        <f t="shared" si="31"/>
        <v>NA</v>
      </c>
      <c r="AK196" s="57" t="str">
        <f t="shared" si="31"/>
        <v>NA</v>
      </c>
    </row>
    <row r="197" spans="1:37" ht="16" customHeight="1" x14ac:dyDescent="0.25">
      <c r="A197" s="42">
        <v>190</v>
      </c>
      <c r="B197" s="39" t="s">
        <v>42</v>
      </c>
      <c r="C197" s="40" t="str">
        <f t="shared" ca="1" si="23"/>
        <v>EN EJECUCION</v>
      </c>
      <c r="D197" s="41">
        <f t="shared" ca="1" si="24"/>
        <v>0.42499999999999999</v>
      </c>
      <c r="E197" s="57" t="s">
        <v>1140</v>
      </c>
      <c r="F197" s="57" t="s">
        <v>1141</v>
      </c>
      <c r="G197" s="66">
        <v>79778835</v>
      </c>
      <c r="H197" s="58" t="str">
        <f t="shared" si="29"/>
        <v>JULIO MARIO MARTINEZ OSORIO</v>
      </c>
      <c r="I197" s="58">
        <f t="shared" si="29"/>
        <v>79778835</v>
      </c>
      <c r="J197" s="58"/>
      <c r="K197" s="57" t="s">
        <v>1142</v>
      </c>
      <c r="L197" s="43" t="s">
        <v>1143</v>
      </c>
      <c r="M197" s="76" t="s">
        <v>1144</v>
      </c>
      <c r="N197" s="65">
        <v>44034</v>
      </c>
      <c r="O197" s="60">
        <v>1362</v>
      </c>
      <c r="P197" s="76" t="str">
        <f>VLOOKUP(O197,[1]Listas!$A$2:$B$16,2,0)</f>
        <v>Promoción y desarrollo local de la cultura, la recreación y el deporte</v>
      </c>
      <c r="Q197" s="60" t="s">
        <v>48</v>
      </c>
      <c r="R197" s="69">
        <v>51000000</v>
      </c>
      <c r="S197" s="65">
        <v>44036</v>
      </c>
      <c r="T197" s="59">
        <v>44196</v>
      </c>
      <c r="U197" s="76" t="s">
        <v>41</v>
      </c>
      <c r="V197" s="114" t="s">
        <v>1145</v>
      </c>
      <c r="W197" s="63" t="s">
        <v>51</v>
      </c>
      <c r="X197" s="60" t="s">
        <v>40</v>
      </c>
      <c r="Y197" s="60">
        <v>0</v>
      </c>
      <c r="Z197" s="64" t="str">
        <f t="shared" si="30"/>
        <v>NA</v>
      </c>
      <c r="AA197" s="44" t="s">
        <v>40</v>
      </c>
      <c r="AB197" s="44" t="s">
        <v>40</v>
      </c>
      <c r="AC197" s="44" t="s">
        <v>40</v>
      </c>
      <c r="AD197" s="45" t="s">
        <v>40</v>
      </c>
      <c r="AE197" s="44" t="s">
        <v>40</v>
      </c>
      <c r="AF197" s="68" t="s">
        <v>40</v>
      </c>
      <c r="AG197" s="44" t="s">
        <v>40</v>
      </c>
      <c r="AH197" s="44" t="s">
        <v>40</v>
      </c>
      <c r="AI197" s="59" t="str">
        <f t="shared" si="31"/>
        <v>NA</v>
      </c>
      <c r="AJ197" s="67" t="str">
        <f t="shared" si="31"/>
        <v>NA</v>
      </c>
      <c r="AK197" s="57" t="str">
        <f t="shared" si="31"/>
        <v>NA</v>
      </c>
    </row>
    <row r="198" spans="1:37" ht="16" customHeight="1" x14ac:dyDescent="0.25">
      <c r="A198" s="42">
        <v>191</v>
      </c>
      <c r="B198" s="39" t="s">
        <v>42</v>
      </c>
      <c r="C198" s="40" t="str">
        <f t="shared" ca="1" si="23"/>
        <v>EN EJECUCION</v>
      </c>
      <c r="D198" s="41">
        <f t="shared" ca="1" si="24"/>
        <v>0.42857142857142855</v>
      </c>
      <c r="E198" s="57" t="s">
        <v>1146</v>
      </c>
      <c r="F198" s="57" t="s">
        <v>1147</v>
      </c>
      <c r="G198" s="66">
        <v>80137836</v>
      </c>
      <c r="H198" s="58" t="str">
        <f t="shared" si="29"/>
        <v>JOHN PAULINO CAMPOS MOLINA</v>
      </c>
      <c r="I198" s="58">
        <f t="shared" si="29"/>
        <v>80137836</v>
      </c>
      <c r="J198" s="58"/>
      <c r="K198" s="57" t="s">
        <v>1148</v>
      </c>
      <c r="L198" s="43" t="s">
        <v>1149</v>
      </c>
      <c r="M198" s="76" t="s">
        <v>1150</v>
      </c>
      <c r="N198" s="65">
        <v>44033</v>
      </c>
      <c r="O198" s="60">
        <v>1380</v>
      </c>
      <c r="P198" s="76" t="str">
        <f>VLOOKUP(O198,[1]Listas!$A$2:$B$16,2,0)</f>
        <v>Mi casa me pertenece</v>
      </c>
      <c r="Q198" s="60" t="s">
        <v>48</v>
      </c>
      <c r="R198" s="69">
        <v>22800000</v>
      </c>
      <c r="S198" s="65">
        <v>44035</v>
      </c>
      <c r="T198" s="59">
        <v>44196</v>
      </c>
      <c r="U198" s="76" t="s">
        <v>41</v>
      </c>
      <c r="V198" s="76" t="s">
        <v>1151</v>
      </c>
      <c r="W198" s="63" t="s">
        <v>51</v>
      </c>
      <c r="X198" s="60" t="s">
        <v>40</v>
      </c>
      <c r="Y198" s="60">
        <v>0</v>
      </c>
      <c r="Z198" s="64" t="str">
        <f t="shared" si="30"/>
        <v>NA</v>
      </c>
      <c r="AA198" s="44" t="s">
        <v>40</v>
      </c>
      <c r="AB198" s="44" t="s">
        <v>40</v>
      </c>
      <c r="AC198" s="44" t="s">
        <v>40</v>
      </c>
      <c r="AD198" s="45" t="s">
        <v>40</v>
      </c>
      <c r="AE198" s="44" t="s">
        <v>40</v>
      </c>
      <c r="AF198" s="68" t="s">
        <v>40</v>
      </c>
      <c r="AG198" s="44" t="s">
        <v>40</v>
      </c>
      <c r="AH198" s="44" t="s">
        <v>40</v>
      </c>
      <c r="AI198" s="59" t="str">
        <f t="shared" si="31"/>
        <v>NA</v>
      </c>
      <c r="AJ198" s="67" t="str">
        <f t="shared" si="31"/>
        <v>NA</v>
      </c>
      <c r="AK198" s="57" t="str">
        <f t="shared" si="31"/>
        <v>NA</v>
      </c>
    </row>
    <row r="199" spans="1:37" ht="16" customHeight="1" x14ac:dyDescent="0.25">
      <c r="A199" s="42">
        <v>192</v>
      </c>
      <c r="B199" s="39" t="s">
        <v>42</v>
      </c>
      <c r="C199" s="40" t="str">
        <f t="shared" si="23"/>
        <v>NO ADJUDICADO</v>
      </c>
      <c r="D199" s="41" t="str">
        <f t="shared" ca="1" si="24"/>
        <v>0%</v>
      </c>
      <c r="E199" s="73" t="s">
        <v>1152</v>
      </c>
      <c r="F199" s="73" t="s">
        <v>1153</v>
      </c>
      <c r="G199" s="66" t="s">
        <v>40</v>
      </c>
      <c r="H199" s="75" t="s">
        <v>40</v>
      </c>
      <c r="I199" s="75" t="s">
        <v>40</v>
      </c>
      <c r="J199" s="66"/>
      <c r="K199" s="73" t="str">
        <f>CONCATENATE("FDLK","-",E199)</f>
        <v>FDLK-CPS-192-2020</v>
      </c>
      <c r="L199" s="77" t="s">
        <v>40</v>
      </c>
      <c r="M199" s="78" t="s">
        <v>40</v>
      </c>
      <c r="N199" s="60" t="s">
        <v>40</v>
      </c>
      <c r="O199" s="60" t="s">
        <v>40</v>
      </c>
      <c r="P199" s="78" t="s">
        <v>40</v>
      </c>
      <c r="Q199" s="60" t="s">
        <v>40</v>
      </c>
      <c r="R199" s="60" t="s">
        <v>40</v>
      </c>
      <c r="S199" s="60" t="s">
        <v>40</v>
      </c>
      <c r="T199" s="60" t="s">
        <v>40</v>
      </c>
      <c r="U199" s="78" t="s">
        <v>40</v>
      </c>
      <c r="V199" s="78"/>
      <c r="W199" s="63" t="s">
        <v>40</v>
      </c>
      <c r="X199" s="60" t="s">
        <v>40</v>
      </c>
      <c r="Y199" s="60" t="s">
        <v>40</v>
      </c>
      <c r="Z199" s="60" t="s">
        <v>40</v>
      </c>
      <c r="AA199" s="60" t="s">
        <v>40</v>
      </c>
      <c r="AB199" s="60" t="s">
        <v>40</v>
      </c>
      <c r="AC199" s="60" t="s">
        <v>40</v>
      </c>
      <c r="AD199" s="65" t="s">
        <v>40</v>
      </c>
      <c r="AE199" s="60" t="s">
        <v>40</v>
      </c>
      <c r="AF199" s="60" t="s">
        <v>40</v>
      </c>
      <c r="AG199" s="60" t="s">
        <v>40</v>
      </c>
      <c r="AH199" s="60" t="s">
        <v>40</v>
      </c>
      <c r="AI199" s="60" t="s">
        <v>40</v>
      </c>
      <c r="AJ199" s="79" t="s">
        <v>40</v>
      </c>
      <c r="AK199" s="60" t="s">
        <v>40</v>
      </c>
    </row>
    <row r="200" spans="1:37" ht="16" customHeight="1" x14ac:dyDescent="0.25">
      <c r="A200" s="42">
        <v>193</v>
      </c>
      <c r="B200" s="39" t="s">
        <v>42</v>
      </c>
      <c r="C200" s="40" t="str">
        <f t="shared" ref="C200:C221" ca="1" si="32">IF(Q200="NA","NO ADJUDICADO",(IF(Q200="NO","PDTE EJECUCION",IF(Y200&gt;$C$6,"SUSPENDIDO",IF(T200&gt;=$C$6,"EN EJECUCION","TERMINADO")))))</f>
        <v>EN EJECUCION</v>
      </c>
      <c r="D200" s="41">
        <f t="shared" ref="D200:D263" ca="1" si="33">IF(C200="NO ADJUDICADO","0%",IF(C200="PDTE EJECUCION","0%",IF(TODAY()&gt;=T200,100%,IF(_xlfn.DAYS(S200,T200),_xlfn.DAYS(S200,TODAY())/_xlfn.DAYS(S200,T200)))))</f>
        <v>0.4140127388535032</v>
      </c>
      <c r="E200" s="57" t="s">
        <v>1154</v>
      </c>
      <c r="F200" s="57" t="s">
        <v>1155</v>
      </c>
      <c r="G200" s="66">
        <v>52211430</v>
      </c>
      <c r="H200" s="58" t="str">
        <f t="shared" ref="H200:I233" si="34">+F200</f>
        <v>GLORIA ESPERANZA PIRAJON TEJEDOR</v>
      </c>
      <c r="I200" s="58">
        <f t="shared" si="34"/>
        <v>52211430</v>
      </c>
      <c r="J200" s="58"/>
      <c r="K200" s="57" t="s">
        <v>1156</v>
      </c>
      <c r="L200" s="43" t="s">
        <v>1157</v>
      </c>
      <c r="M200" s="76" t="s">
        <v>1158</v>
      </c>
      <c r="N200" s="65">
        <v>44034</v>
      </c>
      <c r="O200" s="60">
        <v>1363</v>
      </c>
      <c r="P200" s="76" t="str">
        <f>VLOOKUP(O200,[1]Listas!$A$2:$B$16,2,0)</f>
        <v>Fortalecimiento de la gestión local y de las acciones de vigilancia y control</v>
      </c>
      <c r="Q200" s="60" t="s">
        <v>48</v>
      </c>
      <c r="R200" s="69">
        <v>31200000</v>
      </c>
      <c r="S200" s="65">
        <v>44039</v>
      </c>
      <c r="T200" s="59">
        <v>44196</v>
      </c>
      <c r="U200" s="76" t="s">
        <v>41</v>
      </c>
      <c r="V200" s="76" t="s">
        <v>1159</v>
      </c>
      <c r="W200" s="63" t="s">
        <v>67</v>
      </c>
      <c r="X200" s="60" t="s">
        <v>40</v>
      </c>
      <c r="Y200" s="60">
        <v>0</v>
      </c>
      <c r="Z200" s="64" t="str">
        <f t="shared" ref="Z200:Z263" si="35">IF(Y200&lt;1,"NA",Y200-X200)</f>
        <v>NA</v>
      </c>
      <c r="AA200" s="44" t="s">
        <v>40</v>
      </c>
      <c r="AB200" s="44" t="s">
        <v>40</v>
      </c>
      <c r="AC200" s="44" t="s">
        <v>40</v>
      </c>
      <c r="AD200" s="45" t="s">
        <v>40</v>
      </c>
      <c r="AE200" s="44" t="s">
        <v>40</v>
      </c>
      <c r="AF200" s="68" t="s">
        <v>40</v>
      </c>
      <c r="AG200" s="44" t="s">
        <v>40</v>
      </c>
      <c r="AH200" s="44" t="s">
        <v>40</v>
      </c>
      <c r="AI200" s="59" t="str">
        <f t="shared" ref="AI200:AK233" si="36">+AE200</f>
        <v>NA</v>
      </c>
      <c r="AJ200" s="67" t="str">
        <f t="shared" si="36"/>
        <v>NA</v>
      </c>
      <c r="AK200" s="57" t="str">
        <f t="shared" si="36"/>
        <v>NA</v>
      </c>
    </row>
    <row r="201" spans="1:37" ht="16" customHeight="1" x14ac:dyDescent="0.25">
      <c r="A201" s="42">
        <v>194</v>
      </c>
      <c r="B201" s="39" t="s">
        <v>42</v>
      </c>
      <c r="C201" s="40" t="str">
        <f t="shared" ca="1" si="32"/>
        <v>EN EJECUCION</v>
      </c>
      <c r="D201" s="41">
        <f t="shared" ca="1" si="33"/>
        <v>0.53278688524590168</v>
      </c>
      <c r="E201" s="57" t="s">
        <v>1160</v>
      </c>
      <c r="F201" s="57" t="s">
        <v>1161</v>
      </c>
      <c r="G201" s="66">
        <v>79318337</v>
      </c>
      <c r="H201" s="58" t="str">
        <f t="shared" si="34"/>
        <v>RICHARD EDUARDO VITERI AMADOR</v>
      </c>
      <c r="I201" s="58">
        <f t="shared" si="34"/>
        <v>79318337</v>
      </c>
      <c r="J201" s="58"/>
      <c r="K201" s="57" t="s">
        <v>1162</v>
      </c>
      <c r="L201" s="43" t="s">
        <v>1163</v>
      </c>
      <c r="M201" s="76" t="s">
        <v>238</v>
      </c>
      <c r="N201" s="65">
        <v>44034</v>
      </c>
      <c r="O201" s="60">
        <v>1363</v>
      </c>
      <c r="P201" s="76" t="str">
        <f>VLOOKUP(O201,[1]Listas!$A$2:$B$16,2,0)</f>
        <v>Fortalecimiento de la gestión local y de las acciones de vigilancia y control</v>
      </c>
      <c r="Q201" s="60" t="s">
        <v>48</v>
      </c>
      <c r="R201" s="69">
        <v>26280000</v>
      </c>
      <c r="S201" s="65">
        <v>44039</v>
      </c>
      <c r="T201" s="59">
        <v>44161</v>
      </c>
      <c r="U201" s="76" t="s">
        <v>41</v>
      </c>
      <c r="V201" s="114" t="s">
        <v>1164</v>
      </c>
      <c r="W201" s="63" t="s">
        <v>60</v>
      </c>
      <c r="X201" s="60" t="s">
        <v>40</v>
      </c>
      <c r="Y201" s="60">
        <v>0</v>
      </c>
      <c r="Z201" s="64" t="str">
        <f t="shared" si="35"/>
        <v>NA</v>
      </c>
      <c r="AA201" s="44" t="s">
        <v>40</v>
      </c>
      <c r="AB201" s="44" t="s">
        <v>40</v>
      </c>
      <c r="AC201" s="44" t="s">
        <v>40</v>
      </c>
      <c r="AD201" s="45" t="s">
        <v>40</v>
      </c>
      <c r="AE201" s="44" t="s">
        <v>40</v>
      </c>
      <c r="AF201" s="68" t="s">
        <v>40</v>
      </c>
      <c r="AG201" s="44" t="s">
        <v>40</v>
      </c>
      <c r="AH201" s="44" t="s">
        <v>40</v>
      </c>
      <c r="AI201" s="59" t="str">
        <f t="shared" si="36"/>
        <v>NA</v>
      </c>
      <c r="AJ201" s="67" t="str">
        <f t="shared" si="36"/>
        <v>NA</v>
      </c>
      <c r="AK201" s="57" t="str">
        <f t="shared" si="36"/>
        <v>NA</v>
      </c>
    </row>
    <row r="202" spans="1:37" ht="16" customHeight="1" x14ac:dyDescent="0.25">
      <c r="A202" s="42">
        <v>195</v>
      </c>
      <c r="B202" s="39" t="s">
        <v>42</v>
      </c>
      <c r="C202" s="40" t="str">
        <f t="shared" ca="1" si="32"/>
        <v>EN EJECUCION</v>
      </c>
      <c r="D202" s="41">
        <f t="shared" ca="1" si="33"/>
        <v>0.52459016393442626</v>
      </c>
      <c r="E202" s="57" t="s">
        <v>1165</v>
      </c>
      <c r="F202" s="57" t="s">
        <v>1166</v>
      </c>
      <c r="G202" s="66">
        <v>52035562</v>
      </c>
      <c r="H202" s="58" t="str">
        <f t="shared" si="34"/>
        <v>NANCY ACOSTA TORRES</v>
      </c>
      <c r="I202" s="58">
        <f t="shared" si="34"/>
        <v>52035562</v>
      </c>
      <c r="J202" s="58"/>
      <c r="K202" s="57" t="s">
        <v>1167</v>
      </c>
      <c r="L202" s="43" t="s">
        <v>1168</v>
      </c>
      <c r="M202" s="76" t="s">
        <v>128</v>
      </c>
      <c r="N202" s="65">
        <v>44036</v>
      </c>
      <c r="O202" s="60">
        <v>1363</v>
      </c>
      <c r="P202" s="76" t="str">
        <f>VLOOKUP(O202,[1]Listas!$A$2:$B$16,2,0)</f>
        <v>Fortalecimiento de la gestión local y de las acciones de vigilancia y control</v>
      </c>
      <c r="Q202" s="60" t="s">
        <v>48</v>
      </c>
      <c r="R202" s="69">
        <v>9988000</v>
      </c>
      <c r="S202" s="65">
        <v>44040</v>
      </c>
      <c r="T202" s="59">
        <v>44162</v>
      </c>
      <c r="U202" s="76" t="s">
        <v>41</v>
      </c>
      <c r="V202" s="114" t="s">
        <v>1169</v>
      </c>
      <c r="W202" s="80" t="s">
        <v>1306</v>
      </c>
      <c r="X202" s="60" t="s">
        <v>40</v>
      </c>
      <c r="Y202" s="60">
        <v>0</v>
      </c>
      <c r="Z202" s="64" t="str">
        <f t="shared" si="35"/>
        <v>NA</v>
      </c>
      <c r="AA202" s="44" t="s">
        <v>40</v>
      </c>
      <c r="AB202" s="44" t="s">
        <v>40</v>
      </c>
      <c r="AC202" s="44" t="s">
        <v>40</v>
      </c>
      <c r="AD202" s="45" t="s">
        <v>40</v>
      </c>
      <c r="AE202" s="44" t="s">
        <v>40</v>
      </c>
      <c r="AF202" s="68" t="s">
        <v>40</v>
      </c>
      <c r="AG202" s="44" t="s">
        <v>40</v>
      </c>
      <c r="AH202" s="44" t="s">
        <v>40</v>
      </c>
      <c r="AI202" s="59" t="str">
        <f t="shared" si="36"/>
        <v>NA</v>
      </c>
      <c r="AJ202" s="67" t="str">
        <f t="shared" si="36"/>
        <v>NA</v>
      </c>
      <c r="AK202" s="57" t="str">
        <f t="shared" si="36"/>
        <v>NA</v>
      </c>
    </row>
    <row r="203" spans="1:37" ht="16" customHeight="1" x14ac:dyDescent="0.25">
      <c r="A203" s="42">
        <v>196</v>
      </c>
      <c r="B203" s="39" t="s">
        <v>42</v>
      </c>
      <c r="C203" s="40" t="str">
        <f t="shared" ca="1" si="32"/>
        <v>EN EJECUCION</v>
      </c>
      <c r="D203" s="41">
        <f t="shared" ca="1" si="33"/>
        <v>0.53278688524590168</v>
      </c>
      <c r="E203" s="57" t="s">
        <v>1170</v>
      </c>
      <c r="F203" s="57" t="s">
        <v>1171</v>
      </c>
      <c r="G203" s="66">
        <v>53159729</v>
      </c>
      <c r="H203" s="58" t="str">
        <f t="shared" si="34"/>
        <v>INGRID PAOLA CASTILLO MEJIA</v>
      </c>
      <c r="I203" s="58">
        <f t="shared" si="34"/>
        <v>53159729</v>
      </c>
      <c r="J203" s="58"/>
      <c r="K203" s="57" t="s">
        <v>1172</v>
      </c>
      <c r="L203" s="43" t="s">
        <v>1173</v>
      </c>
      <c r="M203" s="76" t="s">
        <v>1174</v>
      </c>
      <c r="N203" s="65">
        <v>44034</v>
      </c>
      <c r="O203" s="60">
        <v>1363</v>
      </c>
      <c r="P203" s="76" t="str">
        <f>VLOOKUP(O203,[1]Listas!$A$2:$B$16,2,0)</f>
        <v>Fortalecimiento de la gestión local y de las acciones de vigilancia y control</v>
      </c>
      <c r="Q203" s="60" t="s">
        <v>48</v>
      </c>
      <c r="R203" s="69">
        <v>22048000</v>
      </c>
      <c r="S203" s="65">
        <v>44039</v>
      </c>
      <c r="T203" s="59">
        <v>44161</v>
      </c>
      <c r="U203" s="76" t="s">
        <v>41</v>
      </c>
      <c r="V203" s="76" t="s">
        <v>1175</v>
      </c>
      <c r="W203" s="63" t="s">
        <v>60</v>
      </c>
      <c r="X203" s="60" t="s">
        <v>40</v>
      </c>
      <c r="Y203" s="60">
        <v>0</v>
      </c>
      <c r="Z203" s="64" t="str">
        <f t="shared" si="35"/>
        <v>NA</v>
      </c>
      <c r="AA203" s="44" t="s">
        <v>40</v>
      </c>
      <c r="AB203" s="44" t="s">
        <v>40</v>
      </c>
      <c r="AC203" s="44" t="s">
        <v>40</v>
      </c>
      <c r="AD203" s="45" t="s">
        <v>40</v>
      </c>
      <c r="AE203" s="44" t="s">
        <v>40</v>
      </c>
      <c r="AF203" s="68" t="s">
        <v>40</v>
      </c>
      <c r="AG203" s="44" t="s">
        <v>40</v>
      </c>
      <c r="AH203" s="44" t="s">
        <v>40</v>
      </c>
      <c r="AI203" s="59" t="str">
        <f t="shared" si="36"/>
        <v>NA</v>
      </c>
      <c r="AJ203" s="67" t="str">
        <f t="shared" si="36"/>
        <v>NA</v>
      </c>
      <c r="AK203" s="57" t="str">
        <f t="shared" si="36"/>
        <v>NA</v>
      </c>
    </row>
    <row r="204" spans="1:37" ht="16" customHeight="1" x14ac:dyDescent="0.25">
      <c r="A204" s="42">
        <v>197</v>
      </c>
      <c r="B204" s="39" t="s">
        <v>42</v>
      </c>
      <c r="C204" s="40" t="str">
        <f t="shared" ca="1" si="32"/>
        <v>EN EJECUCION</v>
      </c>
      <c r="D204" s="41">
        <f t="shared" ca="1" si="33"/>
        <v>0.53278688524590168</v>
      </c>
      <c r="E204" s="57" t="s">
        <v>1176</v>
      </c>
      <c r="F204" s="57" t="s">
        <v>1177</v>
      </c>
      <c r="G204" s="66">
        <v>20384661</v>
      </c>
      <c r="H204" s="58" t="str">
        <f t="shared" si="34"/>
        <v>LEYDY YOHANNA AMORTEGUI PEDRAZA</v>
      </c>
      <c r="I204" s="58">
        <f t="shared" si="34"/>
        <v>20384661</v>
      </c>
      <c r="J204" s="58"/>
      <c r="K204" s="57" t="s">
        <v>1178</v>
      </c>
      <c r="L204" s="43" t="s">
        <v>1179</v>
      </c>
      <c r="M204" s="76" t="s">
        <v>1174</v>
      </c>
      <c r="N204" s="65">
        <v>44034</v>
      </c>
      <c r="O204" s="60">
        <v>1363</v>
      </c>
      <c r="P204" s="76" t="str">
        <f>VLOOKUP(O204,[1]Listas!$A$2:$B$16,2,0)</f>
        <v>Fortalecimiento de la gestión local y de las acciones de vigilancia y control</v>
      </c>
      <c r="Q204" s="60" t="s">
        <v>48</v>
      </c>
      <c r="R204" s="69">
        <v>22048000</v>
      </c>
      <c r="S204" s="65">
        <v>44039</v>
      </c>
      <c r="T204" s="59">
        <v>44161</v>
      </c>
      <c r="U204" s="76" t="s">
        <v>41</v>
      </c>
      <c r="V204" s="76" t="s">
        <v>1180</v>
      </c>
      <c r="W204" s="63" t="s">
        <v>60</v>
      </c>
      <c r="X204" s="60" t="s">
        <v>40</v>
      </c>
      <c r="Y204" s="60">
        <v>0</v>
      </c>
      <c r="Z204" s="64" t="str">
        <f t="shared" si="35"/>
        <v>NA</v>
      </c>
      <c r="AA204" s="44" t="s">
        <v>40</v>
      </c>
      <c r="AB204" s="44" t="s">
        <v>40</v>
      </c>
      <c r="AC204" s="44" t="s">
        <v>40</v>
      </c>
      <c r="AD204" s="45" t="s">
        <v>40</v>
      </c>
      <c r="AE204" s="44" t="s">
        <v>40</v>
      </c>
      <c r="AF204" s="68" t="s">
        <v>40</v>
      </c>
      <c r="AG204" s="44" t="s">
        <v>40</v>
      </c>
      <c r="AH204" s="44" t="s">
        <v>40</v>
      </c>
      <c r="AI204" s="59" t="str">
        <f t="shared" si="36"/>
        <v>NA</v>
      </c>
      <c r="AJ204" s="67" t="str">
        <f t="shared" si="36"/>
        <v>NA</v>
      </c>
      <c r="AK204" s="57" t="str">
        <f t="shared" si="36"/>
        <v>NA</v>
      </c>
    </row>
    <row r="205" spans="1:37" ht="16" customHeight="1" x14ac:dyDescent="0.25">
      <c r="A205" s="42">
        <v>198</v>
      </c>
      <c r="B205" s="39" t="s">
        <v>42</v>
      </c>
      <c r="C205" s="40" t="str">
        <f t="shared" ca="1" si="32"/>
        <v>EN EJECUCION</v>
      </c>
      <c r="D205" s="41">
        <f t="shared" ca="1" si="33"/>
        <v>0.42857142857142855</v>
      </c>
      <c r="E205" s="57" t="s">
        <v>1181</v>
      </c>
      <c r="F205" s="57" t="s">
        <v>1182</v>
      </c>
      <c r="G205" s="66">
        <v>1018460586</v>
      </c>
      <c r="H205" s="58" t="str">
        <f t="shared" si="34"/>
        <v>KATERIN LIZETH LARA ROJAS</v>
      </c>
      <c r="I205" s="58">
        <f t="shared" si="34"/>
        <v>1018460586</v>
      </c>
      <c r="J205" s="58"/>
      <c r="K205" s="57" t="s">
        <v>1183</v>
      </c>
      <c r="L205" s="43" t="s">
        <v>1184</v>
      </c>
      <c r="M205" s="76" t="s">
        <v>1185</v>
      </c>
      <c r="N205" s="65">
        <v>44034</v>
      </c>
      <c r="O205" s="60">
        <v>1363</v>
      </c>
      <c r="P205" s="76" t="str">
        <f>VLOOKUP(O205,[1]Listas!$A$2:$B$16,2,0)</f>
        <v>Fortalecimiento de la gestión local y de las acciones de vigilancia y control</v>
      </c>
      <c r="Q205" s="60" t="s">
        <v>48</v>
      </c>
      <c r="R205" s="69">
        <v>28746666</v>
      </c>
      <c r="S205" s="65">
        <v>44035</v>
      </c>
      <c r="T205" s="59">
        <v>44196</v>
      </c>
      <c r="U205" s="76" t="s">
        <v>41</v>
      </c>
      <c r="V205" s="76" t="s">
        <v>1186</v>
      </c>
      <c r="W205" s="63" t="s">
        <v>401</v>
      </c>
      <c r="X205" s="60" t="s">
        <v>40</v>
      </c>
      <c r="Y205" s="60">
        <v>0</v>
      </c>
      <c r="Z205" s="64" t="str">
        <f t="shared" si="35"/>
        <v>NA</v>
      </c>
      <c r="AA205" s="44" t="s">
        <v>40</v>
      </c>
      <c r="AB205" s="44" t="s">
        <v>40</v>
      </c>
      <c r="AC205" s="44" t="s">
        <v>40</v>
      </c>
      <c r="AD205" s="45" t="s">
        <v>40</v>
      </c>
      <c r="AE205" s="44" t="s">
        <v>40</v>
      </c>
      <c r="AF205" s="68" t="s">
        <v>40</v>
      </c>
      <c r="AG205" s="44" t="s">
        <v>40</v>
      </c>
      <c r="AH205" s="44" t="s">
        <v>40</v>
      </c>
      <c r="AI205" s="59" t="str">
        <f t="shared" si="36"/>
        <v>NA</v>
      </c>
      <c r="AJ205" s="67" t="str">
        <f t="shared" si="36"/>
        <v>NA</v>
      </c>
      <c r="AK205" s="57" t="str">
        <f t="shared" si="36"/>
        <v>NA</v>
      </c>
    </row>
    <row r="206" spans="1:37" ht="16" customHeight="1" x14ac:dyDescent="0.25">
      <c r="A206" s="42">
        <v>199</v>
      </c>
      <c r="B206" s="39" t="s">
        <v>42</v>
      </c>
      <c r="C206" s="40" t="str">
        <f t="shared" ca="1" si="32"/>
        <v>EN EJECUCION</v>
      </c>
      <c r="D206" s="41">
        <f t="shared" ca="1" si="33"/>
        <v>0.42499999999999999</v>
      </c>
      <c r="E206" s="57" t="s">
        <v>1187</v>
      </c>
      <c r="F206" s="57" t="s">
        <v>1188</v>
      </c>
      <c r="G206" s="66">
        <v>1026284755</v>
      </c>
      <c r="H206" s="58" t="str">
        <f t="shared" si="34"/>
        <v>MIGUEL ANGEL GARCÍA MURILLO</v>
      </c>
      <c r="I206" s="58">
        <f t="shared" si="34"/>
        <v>1026284755</v>
      </c>
      <c r="J206" s="58"/>
      <c r="K206" s="57" t="s">
        <v>1189</v>
      </c>
      <c r="L206" s="43" t="s">
        <v>1190</v>
      </c>
      <c r="M206" s="76" t="s">
        <v>1191</v>
      </c>
      <c r="N206" s="65">
        <v>44035</v>
      </c>
      <c r="O206" s="60">
        <v>1363</v>
      </c>
      <c r="P206" s="76" t="str">
        <f>VLOOKUP(O206,[1]Listas!$A$2:$B$16,2,0)</f>
        <v>Fortalecimiento de la gestión local y de las acciones de vigilancia y control</v>
      </c>
      <c r="Q206" s="60" t="s">
        <v>48</v>
      </c>
      <c r="R206" s="69">
        <v>28620000</v>
      </c>
      <c r="S206" s="65">
        <v>44036</v>
      </c>
      <c r="T206" s="59">
        <v>44196</v>
      </c>
      <c r="U206" s="76" t="s">
        <v>41</v>
      </c>
      <c r="V206" s="114" t="s">
        <v>1192</v>
      </c>
      <c r="W206" s="63" t="s">
        <v>67</v>
      </c>
      <c r="X206" s="60" t="s">
        <v>40</v>
      </c>
      <c r="Y206" s="60">
        <v>0</v>
      </c>
      <c r="Z206" s="64" t="str">
        <f t="shared" si="35"/>
        <v>NA</v>
      </c>
      <c r="AA206" s="44" t="s">
        <v>40</v>
      </c>
      <c r="AB206" s="44" t="s">
        <v>40</v>
      </c>
      <c r="AC206" s="44" t="s">
        <v>40</v>
      </c>
      <c r="AD206" s="45" t="s">
        <v>40</v>
      </c>
      <c r="AE206" s="44" t="s">
        <v>40</v>
      </c>
      <c r="AF206" s="68" t="s">
        <v>40</v>
      </c>
      <c r="AG206" s="44" t="s">
        <v>40</v>
      </c>
      <c r="AH206" s="44" t="s">
        <v>40</v>
      </c>
      <c r="AI206" s="59" t="str">
        <f t="shared" si="36"/>
        <v>NA</v>
      </c>
      <c r="AJ206" s="67" t="str">
        <f t="shared" si="36"/>
        <v>NA</v>
      </c>
      <c r="AK206" s="57" t="str">
        <f t="shared" si="36"/>
        <v>NA</v>
      </c>
    </row>
    <row r="207" spans="1:37" ht="16" customHeight="1" x14ac:dyDescent="0.25">
      <c r="A207" s="42">
        <v>200</v>
      </c>
      <c r="B207" s="39" t="s">
        <v>42</v>
      </c>
      <c r="C207" s="40" t="str">
        <f t="shared" ca="1" si="32"/>
        <v>EN EJECUCION</v>
      </c>
      <c r="D207" s="41">
        <f t="shared" ca="1" si="33"/>
        <v>0.41025641025641024</v>
      </c>
      <c r="E207" s="57" t="s">
        <v>1193</v>
      </c>
      <c r="F207" s="57" t="s">
        <v>1194</v>
      </c>
      <c r="G207" s="66">
        <v>79508103</v>
      </c>
      <c r="H207" s="58" t="str">
        <f t="shared" si="34"/>
        <v>RICARDO RODRÍGUEZ GARCÍA</v>
      </c>
      <c r="I207" s="58">
        <f t="shared" si="34"/>
        <v>79508103</v>
      </c>
      <c r="J207" s="58"/>
      <c r="K207" s="57" t="s">
        <v>1195</v>
      </c>
      <c r="L207" s="43" t="s">
        <v>1196</v>
      </c>
      <c r="M207" s="76" t="s">
        <v>1197</v>
      </c>
      <c r="N207" s="65">
        <v>44034</v>
      </c>
      <c r="O207" s="60">
        <v>1378</v>
      </c>
      <c r="P207" s="76" t="str">
        <f>VLOOKUP(O207,[1]Listas!$A$2:$B$16,2,0)</f>
        <v>Igualdad y autonomía para una Kennedy incluyente</v>
      </c>
      <c r="Q207" s="60" t="s">
        <v>48</v>
      </c>
      <c r="R207" s="69">
        <v>34233333</v>
      </c>
      <c r="S207" s="65">
        <v>44040</v>
      </c>
      <c r="T207" s="59">
        <v>44196</v>
      </c>
      <c r="U207" s="76" t="s">
        <v>41</v>
      </c>
      <c r="V207" s="114" t="s">
        <v>1198</v>
      </c>
      <c r="W207" s="63" t="s">
        <v>51</v>
      </c>
      <c r="X207" s="60" t="s">
        <v>40</v>
      </c>
      <c r="Y207" s="60">
        <v>0</v>
      </c>
      <c r="Z207" s="64" t="str">
        <f t="shared" si="35"/>
        <v>NA</v>
      </c>
      <c r="AA207" s="44" t="s">
        <v>40</v>
      </c>
      <c r="AB207" s="44" t="s">
        <v>40</v>
      </c>
      <c r="AC207" s="44" t="s">
        <v>40</v>
      </c>
      <c r="AD207" s="45" t="s">
        <v>40</v>
      </c>
      <c r="AE207" s="44" t="s">
        <v>40</v>
      </c>
      <c r="AF207" s="68" t="s">
        <v>40</v>
      </c>
      <c r="AG207" s="44" t="s">
        <v>40</v>
      </c>
      <c r="AH207" s="44" t="s">
        <v>40</v>
      </c>
      <c r="AI207" s="59" t="str">
        <f t="shared" si="36"/>
        <v>NA</v>
      </c>
      <c r="AJ207" s="67" t="str">
        <f t="shared" si="36"/>
        <v>NA</v>
      </c>
      <c r="AK207" s="57" t="str">
        <f t="shared" si="36"/>
        <v>NA</v>
      </c>
    </row>
    <row r="208" spans="1:37" ht="16" customHeight="1" x14ac:dyDescent="0.25">
      <c r="A208" s="42">
        <v>201</v>
      </c>
      <c r="B208" s="39" t="s">
        <v>42</v>
      </c>
      <c r="C208" s="40" t="str">
        <f t="shared" ca="1" si="32"/>
        <v>EN EJECUCION</v>
      </c>
      <c r="D208" s="41">
        <f t="shared" ca="1" si="33"/>
        <v>0.40645161290322579</v>
      </c>
      <c r="E208" s="57" t="s">
        <v>1199</v>
      </c>
      <c r="F208" s="57" t="s">
        <v>1200</v>
      </c>
      <c r="G208" s="66" t="s">
        <v>1201</v>
      </c>
      <c r="H208" s="58" t="str">
        <f t="shared" si="34"/>
        <v xml:space="preserve">JORGE ANDRES BOHORQUEZ CANIZALES </v>
      </c>
      <c r="I208" s="58" t="str">
        <f t="shared" si="34"/>
        <v xml:space="preserve"> 80.773.423</v>
      </c>
      <c r="J208" s="58"/>
      <c r="K208" s="57" t="s">
        <v>1202</v>
      </c>
      <c r="L208" s="43" t="s">
        <v>1203</v>
      </c>
      <c r="M208" s="76" t="s">
        <v>1204</v>
      </c>
      <c r="N208" s="65">
        <v>44034</v>
      </c>
      <c r="O208" s="60">
        <v>1363</v>
      </c>
      <c r="P208" s="76" t="str">
        <f>VLOOKUP(O208,[1]Listas!$A$2:$B$16,2,0)</f>
        <v>Fortalecimiento de la gestión local y de las acciones de vigilancia y control</v>
      </c>
      <c r="Q208" s="60" t="s">
        <v>48</v>
      </c>
      <c r="R208" s="69">
        <v>36866667</v>
      </c>
      <c r="S208" s="65">
        <v>44041</v>
      </c>
      <c r="T208" s="59">
        <v>44196</v>
      </c>
      <c r="U208" s="76" t="s">
        <v>41</v>
      </c>
      <c r="V208" s="76" t="s">
        <v>1205</v>
      </c>
      <c r="W208" s="63" t="s">
        <v>1623</v>
      </c>
      <c r="X208" s="60" t="s">
        <v>40</v>
      </c>
      <c r="Y208" s="60">
        <v>0</v>
      </c>
      <c r="Z208" s="64" t="str">
        <f t="shared" si="35"/>
        <v>NA</v>
      </c>
      <c r="AA208" s="44" t="s">
        <v>40</v>
      </c>
      <c r="AB208" s="44" t="s">
        <v>40</v>
      </c>
      <c r="AC208" s="44" t="s">
        <v>40</v>
      </c>
      <c r="AD208" s="45" t="s">
        <v>40</v>
      </c>
      <c r="AE208" s="44" t="s">
        <v>40</v>
      </c>
      <c r="AF208" s="68" t="s">
        <v>40</v>
      </c>
      <c r="AG208" s="44" t="s">
        <v>40</v>
      </c>
      <c r="AH208" s="44" t="s">
        <v>40</v>
      </c>
      <c r="AI208" s="59" t="str">
        <f t="shared" si="36"/>
        <v>NA</v>
      </c>
      <c r="AJ208" s="67" t="str">
        <f t="shared" si="36"/>
        <v>NA</v>
      </c>
      <c r="AK208" s="57" t="str">
        <f t="shared" si="36"/>
        <v>NA</v>
      </c>
    </row>
    <row r="209" spans="1:37" ht="16" customHeight="1" x14ac:dyDescent="0.25">
      <c r="A209" s="42">
        <v>202</v>
      </c>
      <c r="B209" s="39" t="s">
        <v>42</v>
      </c>
      <c r="C209" s="40" t="str">
        <f t="shared" ca="1" si="32"/>
        <v>EN EJECUCION</v>
      </c>
      <c r="D209" s="41">
        <f t="shared" ca="1" si="33"/>
        <v>0.52459016393442626</v>
      </c>
      <c r="E209" s="57" t="s">
        <v>1206</v>
      </c>
      <c r="F209" s="57" t="s">
        <v>1207</v>
      </c>
      <c r="G209" s="66">
        <v>53167271</v>
      </c>
      <c r="H209" s="58" t="str">
        <f t="shared" si="34"/>
        <v xml:space="preserve">DIANA CAROLINA MARTINEZ JIMENEZ </v>
      </c>
      <c r="I209" s="58">
        <f t="shared" si="34"/>
        <v>53167271</v>
      </c>
      <c r="J209" s="58"/>
      <c r="K209" s="57" t="s">
        <v>1208</v>
      </c>
      <c r="L209" s="43" t="s">
        <v>1209</v>
      </c>
      <c r="M209" s="76" t="s">
        <v>99</v>
      </c>
      <c r="N209" s="65">
        <v>44035</v>
      </c>
      <c r="O209" s="60">
        <v>1363</v>
      </c>
      <c r="P209" s="76" t="str">
        <f>VLOOKUP(O209,[1]Listas!$A$2:$B$16,2,0)</f>
        <v>Fortalecimiento de la gestión local y de las acciones de vigilancia y control</v>
      </c>
      <c r="Q209" s="60" t="s">
        <v>48</v>
      </c>
      <c r="R209" s="69">
        <v>22048000</v>
      </c>
      <c r="S209" s="65">
        <v>44040</v>
      </c>
      <c r="T209" s="59">
        <v>44162</v>
      </c>
      <c r="U209" s="76" t="s">
        <v>41</v>
      </c>
      <c r="V209" s="114" t="s">
        <v>1139</v>
      </c>
      <c r="W209" s="63" t="s">
        <v>60</v>
      </c>
      <c r="X209" s="60" t="s">
        <v>40</v>
      </c>
      <c r="Y209" s="60">
        <v>0</v>
      </c>
      <c r="Z209" s="64" t="str">
        <f t="shared" si="35"/>
        <v>NA</v>
      </c>
      <c r="AA209" s="44" t="s">
        <v>40</v>
      </c>
      <c r="AB209" s="44" t="s">
        <v>40</v>
      </c>
      <c r="AC209" s="44" t="s">
        <v>40</v>
      </c>
      <c r="AD209" s="45" t="s">
        <v>40</v>
      </c>
      <c r="AE209" s="44" t="s">
        <v>40</v>
      </c>
      <c r="AF209" s="68" t="s">
        <v>40</v>
      </c>
      <c r="AG209" s="44" t="s">
        <v>40</v>
      </c>
      <c r="AH209" s="44" t="s">
        <v>40</v>
      </c>
      <c r="AI209" s="59" t="str">
        <f t="shared" si="36"/>
        <v>NA</v>
      </c>
      <c r="AJ209" s="67" t="str">
        <f t="shared" si="36"/>
        <v>NA</v>
      </c>
      <c r="AK209" s="57" t="str">
        <f t="shared" si="36"/>
        <v>NA</v>
      </c>
    </row>
    <row r="210" spans="1:37" ht="16" customHeight="1" x14ac:dyDescent="0.25">
      <c r="A210" s="42">
        <v>203</v>
      </c>
      <c r="B210" s="39" t="s">
        <v>42</v>
      </c>
      <c r="C210" s="40" t="str">
        <f t="shared" ca="1" si="32"/>
        <v>EN EJECUCION</v>
      </c>
      <c r="D210" s="41">
        <f t="shared" ca="1" si="33"/>
        <v>0.53278688524590168</v>
      </c>
      <c r="E210" s="57" t="s">
        <v>1210</v>
      </c>
      <c r="F210" s="57" t="s">
        <v>1211</v>
      </c>
      <c r="G210" s="66">
        <v>79837594</v>
      </c>
      <c r="H210" s="58" t="str">
        <f t="shared" si="34"/>
        <v>NESTOR FABIAN BAUTISTA VEGA</v>
      </c>
      <c r="I210" s="58">
        <f t="shared" si="34"/>
        <v>79837594</v>
      </c>
      <c r="J210" s="58"/>
      <c r="K210" s="57" t="s">
        <v>1212</v>
      </c>
      <c r="L210" s="43" t="s">
        <v>1213</v>
      </c>
      <c r="M210" s="76" t="s">
        <v>1214</v>
      </c>
      <c r="N210" s="65">
        <v>44035</v>
      </c>
      <c r="O210" s="60">
        <v>1363</v>
      </c>
      <c r="P210" s="76" t="str">
        <f>VLOOKUP(O210,[1]Listas!$A$2:$B$16,2,0)</f>
        <v>Fortalecimiento de la gestión local y de las acciones de vigilancia y control</v>
      </c>
      <c r="Q210" s="60" t="s">
        <v>48</v>
      </c>
      <c r="R210" s="69">
        <v>31200000</v>
      </c>
      <c r="S210" s="65">
        <v>44039</v>
      </c>
      <c r="T210" s="59">
        <v>44161</v>
      </c>
      <c r="U210" s="76" t="s">
        <v>41</v>
      </c>
      <c r="V210" s="76" t="s">
        <v>1215</v>
      </c>
      <c r="W210" s="63" t="s">
        <v>60</v>
      </c>
      <c r="X210" s="60" t="s">
        <v>40</v>
      </c>
      <c r="Y210" s="60">
        <v>0</v>
      </c>
      <c r="Z210" s="64" t="str">
        <f t="shared" si="35"/>
        <v>NA</v>
      </c>
      <c r="AA210" s="44" t="s">
        <v>40</v>
      </c>
      <c r="AB210" s="44" t="s">
        <v>40</v>
      </c>
      <c r="AC210" s="44" t="s">
        <v>40</v>
      </c>
      <c r="AD210" s="45" t="s">
        <v>40</v>
      </c>
      <c r="AE210" s="44" t="s">
        <v>40</v>
      </c>
      <c r="AF210" s="68" t="s">
        <v>40</v>
      </c>
      <c r="AG210" s="44" t="s">
        <v>40</v>
      </c>
      <c r="AH210" s="44" t="s">
        <v>40</v>
      </c>
      <c r="AI210" s="59" t="str">
        <f t="shared" si="36"/>
        <v>NA</v>
      </c>
      <c r="AJ210" s="67" t="str">
        <f t="shared" si="36"/>
        <v>NA</v>
      </c>
      <c r="AK210" s="57" t="str">
        <f t="shared" si="36"/>
        <v>NA</v>
      </c>
    </row>
    <row r="211" spans="1:37" ht="16" customHeight="1" x14ac:dyDescent="0.25">
      <c r="A211" s="42">
        <v>204</v>
      </c>
      <c r="B211" s="39" t="s">
        <v>42</v>
      </c>
      <c r="C211" s="40" t="str">
        <f t="shared" ca="1" si="32"/>
        <v>EN EJECUCION</v>
      </c>
      <c r="D211" s="41">
        <f t="shared" ca="1" si="33"/>
        <v>0.52500000000000002</v>
      </c>
      <c r="E211" s="57" t="s">
        <v>1216</v>
      </c>
      <c r="F211" s="57" t="s">
        <v>1217</v>
      </c>
      <c r="G211" s="66">
        <v>52872670</v>
      </c>
      <c r="H211" s="58" t="str">
        <f t="shared" si="34"/>
        <v>EIMY SOLANGY CASTRO CASALLAS</v>
      </c>
      <c r="I211" s="58">
        <f t="shared" si="34"/>
        <v>52872670</v>
      </c>
      <c r="J211" s="58"/>
      <c r="K211" s="57" t="s">
        <v>1218</v>
      </c>
      <c r="L211" s="43" t="s">
        <v>1219</v>
      </c>
      <c r="M211" s="76" t="s">
        <v>1220</v>
      </c>
      <c r="N211" s="65">
        <v>44035</v>
      </c>
      <c r="O211" s="60">
        <v>1363</v>
      </c>
      <c r="P211" s="76" t="str">
        <f>VLOOKUP(O211,[1]Listas!$A$2:$B$16,2,0)</f>
        <v>Fortalecimiento de la gestión local y de las acciones de vigilancia y control</v>
      </c>
      <c r="Q211" s="60" t="s">
        <v>48</v>
      </c>
      <c r="R211" s="69">
        <v>22048000</v>
      </c>
      <c r="S211" s="65">
        <v>44041</v>
      </c>
      <c r="T211" s="59">
        <v>44161</v>
      </c>
      <c r="U211" s="76" t="s">
        <v>41</v>
      </c>
      <c r="V211" s="76" t="s">
        <v>1221</v>
      </c>
      <c r="W211" s="63" t="s">
        <v>60</v>
      </c>
      <c r="X211" s="60" t="s">
        <v>40</v>
      </c>
      <c r="Y211" s="60">
        <v>0</v>
      </c>
      <c r="Z211" s="64" t="str">
        <f t="shared" si="35"/>
        <v>NA</v>
      </c>
      <c r="AA211" s="44" t="s">
        <v>40</v>
      </c>
      <c r="AB211" s="44" t="s">
        <v>40</v>
      </c>
      <c r="AC211" s="44" t="s">
        <v>40</v>
      </c>
      <c r="AD211" s="45" t="s">
        <v>40</v>
      </c>
      <c r="AE211" s="44" t="s">
        <v>40</v>
      </c>
      <c r="AF211" s="68" t="s">
        <v>40</v>
      </c>
      <c r="AG211" s="44" t="s">
        <v>40</v>
      </c>
      <c r="AH211" s="44" t="s">
        <v>40</v>
      </c>
      <c r="AI211" s="59" t="str">
        <f t="shared" si="36"/>
        <v>NA</v>
      </c>
      <c r="AJ211" s="67" t="str">
        <f t="shared" si="36"/>
        <v>NA</v>
      </c>
      <c r="AK211" s="57" t="str">
        <f t="shared" si="36"/>
        <v>NA</v>
      </c>
    </row>
    <row r="212" spans="1:37" ht="16" customHeight="1" x14ac:dyDescent="0.25">
      <c r="A212" s="42">
        <v>205</v>
      </c>
      <c r="B212" s="39" t="s">
        <v>42</v>
      </c>
      <c r="C212" s="40" t="str">
        <f t="shared" ca="1" si="32"/>
        <v>EN EJECUCION</v>
      </c>
      <c r="D212" s="41">
        <f t="shared" ca="1" si="33"/>
        <v>0.40645161290322579</v>
      </c>
      <c r="E212" s="57" t="s">
        <v>1222</v>
      </c>
      <c r="F212" s="57" t="s">
        <v>1223</v>
      </c>
      <c r="G212" s="66">
        <v>52504802</v>
      </c>
      <c r="H212" s="58" t="str">
        <f t="shared" si="34"/>
        <v>JENNY ANDREA GUTIÉRREZ ROJAS</v>
      </c>
      <c r="I212" s="58">
        <f t="shared" si="34"/>
        <v>52504802</v>
      </c>
      <c r="J212" s="58"/>
      <c r="K212" s="57" t="s">
        <v>1224</v>
      </c>
      <c r="L212" s="43" t="s">
        <v>1225</v>
      </c>
      <c r="M212" s="76" t="s">
        <v>1226</v>
      </c>
      <c r="N212" s="65">
        <v>44035</v>
      </c>
      <c r="O212" s="60">
        <v>1363</v>
      </c>
      <c r="P212" s="76" t="str">
        <f>VLOOKUP(O212,[1]Listas!$A$2:$B$16,2,0)</f>
        <v>Fortalecimiento de la gestión local y de las acciones de vigilancia y control</v>
      </c>
      <c r="Q212" s="60" t="s">
        <v>48</v>
      </c>
      <c r="R212" s="69">
        <v>12400000</v>
      </c>
      <c r="S212" s="65">
        <v>44041</v>
      </c>
      <c r="T212" s="59">
        <v>44196</v>
      </c>
      <c r="U212" s="76" t="s">
        <v>41</v>
      </c>
      <c r="V212" s="114" t="s">
        <v>1227</v>
      </c>
      <c r="W212" s="63" t="s">
        <v>67</v>
      </c>
      <c r="X212" s="60" t="s">
        <v>40</v>
      </c>
      <c r="Y212" s="60">
        <v>0</v>
      </c>
      <c r="Z212" s="64" t="str">
        <f t="shared" si="35"/>
        <v>NA</v>
      </c>
      <c r="AA212" s="44" t="s">
        <v>40</v>
      </c>
      <c r="AB212" s="44" t="s">
        <v>40</v>
      </c>
      <c r="AC212" s="44" t="s">
        <v>40</v>
      </c>
      <c r="AD212" s="45" t="s">
        <v>40</v>
      </c>
      <c r="AE212" s="44" t="s">
        <v>40</v>
      </c>
      <c r="AF212" s="68" t="s">
        <v>40</v>
      </c>
      <c r="AG212" s="44" t="s">
        <v>40</v>
      </c>
      <c r="AH212" s="44" t="s">
        <v>40</v>
      </c>
      <c r="AI212" s="59" t="str">
        <f t="shared" si="36"/>
        <v>NA</v>
      </c>
      <c r="AJ212" s="67" t="str">
        <f t="shared" si="36"/>
        <v>NA</v>
      </c>
      <c r="AK212" s="57" t="str">
        <f t="shared" si="36"/>
        <v>NA</v>
      </c>
    </row>
    <row r="213" spans="1:37" ht="16" customHeight="1" x14ac:dyDescent="0.25">
      <c r="A213" s="42">
        <v>206</v>
      </c>
      <c r="B213" s="39" t="s">
        <v>42</v>
      </c>
      <c r="C213" s="40" t="str">
        <f t="shared" ca="1" si="32"/>
        <v>EN EJECUCION</v>
      </c>
      <c r="D213" s="41">
        <f t="shared" ca="1" si="33"/>
        <v>0.50819672131147542</v>
      </c>
      <c r="E213" s="57" t="s">
        <v>1228</v>
      </c>
      <c r="F213" s="57" t="s">
        <v>1229</v>
      </c>
      <c r="G213" s="66">
        <v>80055476</v>
      </c>
      <c r="H213" s="58" t="str">
        <f t="shared" si="34"/>
        <v>DUVER JOSUE AREVALO MELO</v>
      </c>
      <c r="I213" s="58">
        <f t="shared" si="34"/>
        <v>80055476</v>
      </c>
      <c r="J213" s="58"/>
      <c r="K213" s="57" t="s">
        <v>1230</v>
      </c>
      <c r="L213" s="43" t="s">
        <v>1231</v>
      </c>
      <c r="M213" s="76" t="s">
        <v>238</v>
      </c>
      <c r="N213" s="65">
        <v>44036</v>
      </c>
      <c r="O213" s="60">
        <v>1363</v>
      </c>
      <c r="P213" s="76" t="str">
        <f>VLOOKUP(O213,[1]Listas!$A$2:$B$16,2,0)</f>
        <v>Fortalecimiento de la gestión local y de las acciones de vigilancia y control</v>
      </c>
      <c r="Q213" s="60" t="s">
        <v>48</v>
      </c>
      <c r="R213" s="69">
        <v>26280000</v>
      </c>
      <c r="S213" s="65">
        <v>44042</v>
      </c>
      <c r="T213" s="59">
        <v>44164</v>
      </c>
      <c r="U213" s="76" t="s">
        <v>41</v>
      </c>
      <c r="V213" s="76" t="s">
        <v>1232</v>
      </c>
      <c r="W213" s="63" t="s">
        <v>60</v>
      </c>
      <c r="X213" s="60" t="s">
        <v>40</v>
      </c>
      <c r="Y213" s="60">
        <v>0</v>
      </c>
      <c r="Z213" s="64" t="str">
        <f t="shared" si="35"/>
        <v>NA</v>
      </c>
      <c r="AA213" s="44" t="s">
        <v>40</v>
      </c>
      <c r="AB213" s="44" t="s">
        <v>40</v>
      </c>
      <c r="AC213" s="44" t="s">
        <v>40</v>
      </c>
      <c r="AD213" s="45" t="s">
        <v>40</v>
      </c>
      <c r="AE213" s="44" t="s">
        <v>40</v>
      </c>
      <c r="AF213" s="68" t="s">
        <v>40</v>
      </c>
      <c r="AG213" s="44" t="s">
        <v>40</v>
      </c>
      <c r="AH213" s="44" t="s">
        <v>40</v>
      </c>
      <c r="AI213" s="59" t="str">
        <f t="shared" si="36"/>
        <v>NA</v>
      </c>
      <c r="AJ213" s="67" t="str">
        <f t="shared" si="36"/>
        <v>NA</v>
      </c>
      <c r="AK213" s="57" t="str">
        <f t="shared" si="36"/>
        <v>NA</v>
      </c>
    </row>
    <row r="214" spans="1:37" ht="16" customHeight="1" x14ac:dyDescent="0.25">
      <c r="A214" s="42">
        <v>207</v>
      </c>
      <c r="B214" s="39" t="s">
        <v>42</v>
      </c>
      <c r="C214" s="40" t="str">
        <f t="shared" ca="1" si="32"/>
        <v>EN EJECUCION</v>
      </c>
      <c r="D214" s="41">
        <f t="shared" ca="1" si="33"/>
        <v>0.53278688524590168</v>
      </c>
      <c r="E214" s="57" t="s">
        <v>1233</v>
      </c>
      <c r="F214" s="57" t="s">
        <v>1234</v>
      </c>
      <c r="G214" s="66">
        <v>51637253</v>
      </c>
      <c r="H214" s="58" t="str">
        <f t="shared" si="34"/>
        <v>ALICIA STELLA DAZA</v>
      </c>
      <c r="I214" s="58">
        <f t="shared" si="34"/>
        <v>51637253</v>
      </c>
      <c r="J214" s="58"/>
      <c r="K214" s="57" t="s">
        <v>1235</v>
      </c>
      <c r="L214" s="43" t="s">
        <v>1236</v>
      </c>
      <c r="M214" s="76" t="s">
        <v>1237</v>
      </c>
      <c r="N214" s="65">
        <v>44036</v>
      </c>
      <c r="O214" s="60">
        <v>1363</v>
      </c>
      <c r="P214" s="76" t="str">
        <f>VLOOKUP(O214,[1]Listas!$A$2:$B$16,2,0)</f>
        <v>Fortalecimiento de la gestión local y de las acciones de vigilancia y control</v>
      </c>
      <c r="Q214" s="60" t="s">
        <v>48</v>
      </c>
      <c r="R214" s="69">
        <v>34000000</v>
      </c>
      <c r="S214" s="65">
        <v>44039</v>
      </c>
      <c r="T214" s="59">
        <v>44161</v>
      </c>
      <c r="U214" s="76" t="s">
        <v>41</v>
      </c>
      <c r="V214" s="76" t="s">
        <v>1238</v>
      </c>
      <c r="W214" s="63" t="s">
        <v>60</v>
      </c>
      <c r="X214" s="60" t="s">
        <v>40</v>
      </c>
      <c r="Y214" s="60">
        <v>0</v>
      </c>
      <c r="Z214" s="64" t="str">
        <f t="shared" si="35"/>
        <v>NA</v>
      </c>
      <c r="AA214" s="44" t="s">
        <v>40</v>
      </c>
      <c r="AB214" s="44" t="s">
        <v>40</v>
      </c>
      <c r="AC214" s="44" t="s">
        <v>40</v>
      </c>
      <c r="AD214" s="45" t="s">
        <v>40</v>
      </c>
      <c r="AE214" s="44" t="s">
        <v>40</v>
      </c>
      <c r="AF214" s="68" t="s">
        <v>40</v>
      </c>
      <c r="AG214" s="44" t="s">
        <v>40</v>
      </c>
      <c r="AH214" s="44" t="s">
        <v>40</v>
      </c>
      <c r="AI214" s="59" t="str">
        <f t="shared" si="36"/>
        <v>NA</v>
      </c>
      <c r="AJ214" s="67" t="str">
        <f t="shared" si="36"/>
        <v>NA</v>
      </c>
      <c r="AK214" s="57" t="str">
        <f t="shared" si="36"/>
        <v>NA</v>
      </c>
    </row>
    <row r="215" spans="1:37" ht="16" customHeight="1" x14ac:dyDescent="0.25">
      <c r="A215" s="42">
        <v>208</v>
      </c>
      <c r="B215" s="39" t="s">
        <v>42</v>
      </c>
      <c r="C215" s="40" t="str">
        <f t="shared" ca="1" si="32"/>
        <v>EN EJECUCION</v>
      </c>
      <c r="D215" s="41">
        <f t="shared" ca="1" si="33"/>
        <v>0.4140127388535032</v>
      </c>
      <c r="E215" s="57" t="s">
        <v>1239</v>
      </c>
      <c r="F215" s="57" t="s">
        <v>1240</v>
      </c>
      <c r="G215" s="66">
        <v>1023933501</v>
      </c>
      <c r="H215" s="58" t="str">
        <f t="shared" si="34"/>
        <v>CARLOS ANDRES CUESTA MACHADO</v>
      </c>
      <c r="I215" s="58">
        <f t="shared" si="34"/>
        <v>1023933501</v>
      </c>
      <c r="J215" s="58"/>
      <c r="K215" s="57" t="s">
        <v>1241</v>
      </c>
      <c r="L215" s="43" t="s">
        <v>1242</v>
      </c>
      <c r="M215" s="76" t="s">
        <v>1243</v>
      </c>
      <c r="N215" s="65">
        <v>44036</v>
      </c>
      <c r="O215" s="60">
        <v>1363</v>
      </c>
      <c r="P215" s="76" t="str">
        <f>VLOOKUP(O215,[1]Listas!$A$2:$B$16,2,0)</f>
        <v>Fortalecimiento de la gestión local y de las acciones de vigilancia y control</v>
      </c>
      <c r="Q215" s="60" t="s">
        <v>48</v>
      </c>
      <c r="R215" s="69">
        <v>25200000</v>
      </c>
      <c r="S215" s="65">
        <v>44039</v>
      </c>
      <c r="T215" s="59">
        <v>44196</v>
      </c>
      <c r="U215" s="76" t="s">
        <v>41</v>
      </c>
      <c r="V215" s="76" t="s">
        <v>1244</v>
      </c>
      <c r="W215" s="63" t="s">
        <v>394</v>
      </c>
      <c r="X215" s="60" t="s">
        <v>40</v>
      </c>
      <c r="Y215" s="60">
        <v>0</v>
      </c>
      <c r="Z215" s="64" t="str">
        <f t="shared" si="35"/>
        <v>NA</v>
      </c>
      <c r="AA215" s="44" t="s">
        <v>40</v>
      </c>
      <c r="AB215" s="44" t="s">
        <v>40</v>
      </c>
      <c r="AC215" s="44" t="s">
        <v>40</v>
      </c>
      <c r="AD215" s="45" t="s">
        <v>40</v>
      </c>
      <c r="AE215" s="44" t="s">
        <v>40</v>
      </c>
      <c r="AF215" s="68" t="s">
        <v>40</v>
      </c>
      <c r="AG215" s="44" t="s">
        <v>40</v>
      </c>
      <c r="AH215" s="44" t="s">
        <v>40</v>
      </c>
      <c r="AI215" s="59" t="str">
        <f t="shared" si="36"/>
        <v>NA</v>
      </c>
      <c r="AJ215" s="67" t="str">
        <f t="shared" si="36"/>
        <v>NA</v>
      </c>
      <c r="AK215" s="57" t="str">
        <f t="shared" si="36"/>
        <v>NA</v>
      </c>
    </row>
    <row r="216" spans="1:37" ht="16" customHeight="1" x14ac:dyDescent="0.25">
      <c r="A216" s="42">
        <v>209</v>
      </c>
      <c r="B216" s="39" t="s">
        <v>42</v>
      </c>
      <c r="C216" s="40" t="str">
        <f t="shared" ca="1" si="32"/>
        <v>EN EJECUCION</v>
      </c>
      <c r="D216" s="41">
        <f t="shared" ca="1" si="33"/>
        <v>0.42105263157894735</v>
      </c>
      <c r="E216" s="57" t="s">
        <v>1245</v>
      </c>
      <c r="F216" s="57" t="s">
        <v>1246</v>
      </c>
      <c r="G216" s="66" t="s">
        <v>1247</v>
      </c>
      <c r="H216" s="58" t="str">
        <f t="shared" si="34"/>
        <v>OCTAVIO LARA ARTEAGA</v>
      </c>
      <c r="I216" s="58" t="str">
        <f t="shared" si="34"/>
        <v xml:space="preserve">79.593.539 </v>
      </c>
      <c r="J216" s="58"/>
      <c r="K216" s="57" t="s">
        <v>1248</v>
      </c>
      <c r="L216" s="43" t="s">
        <v>1249</v>
      </c>
      <c r="M216" s="76" t="s">
        <v>1250</v>
      </c>
      <c r="N216" s="65">
        <v>44036</v>
      </c>
      <c r="O216" s="60">
        <v>1363</v>
      </c>
      <c r="P216" s="76" t="str">
        <f>VLOOKUP(O216,[1]Listas!$A$2:$B$16,2,0)</f>
        <v>Fortalecimiento de la gestión local y de las acciones de vigilancia y control</v>
      </c>
      <c r="Q216" s="60" t="s">
        <v>48</v>
      </c>
      <c r="R216" s="69">
        <v>12485000</v>
      </c>
      <c r="S216" s="65">
        <v>44040</v>
      </c>
      <c r="T216" s="59">
        <v>44192</v>
      </c>
      <c r="U216" s="76" t="s">
        <v>41</v>
      </c>
      <c r="V216" s="76" t="s">
        <v>1251</v>
      </c>
      <c r="W216" s="80" t="s">
        <v>1579</v>
      </c>
      <c r="X216" s="60" t="s">
        <v>40</v>
      </c>
      <c r="Y216" s="60">
        <v>0</v>
      </c>
      <c r="Z216" s="64" t="str">
        <f t="shared" si="35"/>
        <v>NA</v>
      </c>
      <c r="AA216" s="44" t="s">
        <v>40</v>
      </c>
      <c r="AB216" s="44" t="s">
        <v>40</v>
      </c>
      <c r="AC216" s="44" t="s">
        <v>40</v>
      </c>
      <c r="AD216" s="45" t="s">
        <v>40</v>
      </c>
      <c r="AE216" s="44" t="s">
        <v>40</v>
      </c>
      <c r="AF216" s="68" t="s">
        <v>40</v>
      </c>
      <c r="AG216" s="44" t="s">
        <v>40</v>
      </c>
      <c r="AH216" s="44" t="s">
        <v>40</v>
      </c>
      <c r="AI216" s="59" t="str">
        <f t="shared" si="36"/>
        <v>NA</v>
      </c>
      <c r="AJ216" s="67" t="str">
        <f t="shared" si="36"/>
        <v>NA</v>
      </c>
      <c r="AK216" s="57" t="str">
        <f t="shared" si="36"/>
        <v>NA</v>
      </c>
    </row>
    <row r="217" spans="1:37" ht="16" customHeight="1" x14ac:dyDescent="0.25">
      <c r="A217" s="42">
        <v>210</v>
      </c>
      <c r="B217" s="39" t="s">
        <v>42</v>
      </c>
      <c r="C217" s="40" t="str">
        <f t="shared" ca="1" si="32"/>
        <v>EN EJECUCION</v>
      </c>
      <c r="D217" s="41">
        <f t="shared" ca="1" si="33"/>
        <v>0.53278688524590168</v>
      </c>
      <c r="E217" s="57" t="s">
        <v>1252</v>
      </c>
      <c r="F217" s="57" t="s">
        <v>1253</v>
      </c>
      <c r="G217" s="66" t="s">
        <v>1254</v>
      </c>
      <c r="H217" s="58" t="str">
        <f t="shared" si="34"/>
        <v>JORGE ALEJANDRO GONZALEZ LOZANO</v>
      </c>
      <c r="I217" s="58" t="str">
        <f t="shared" si="34"/>
        <v>93.412.847</v>
      </c>
      <c r="J217" s="58"/>
      <c r="K217" s="57" t="s">
        <v>1255</v>
      </c>
      <c r="L217" s="43" t="s">
        <v>1256</v>
      </c>
      <c r="M217" s="76" t="s">
        <v>1257</v>
      </c>
      <c r="N217" s="65">
        <v>44036</v>
      </c>
      <c r="O217" s="60">
        <v>1363</v>
      </c>
      <c r="P217" s="76" t="str">
        <f>VLOOKUP(O217,[1]Listas!$A$2:$B$16,2,0)</f>
        <v>Fortalecimiento de la gestión local y de las acciones de vigilancia y control</v>
      </c>
      <c r="Q217" s="60" t="s">
        <v>48</v>
      </c>
      <c r="R217" s="69">
        <v>31200000</v>
      </c>
      <c r="S217" s="65">
        <v>44039</v>
      </c>
      <c r="T217" s="59">
        <v>44161</v>
      </c>
      <c r="U217" s="76" t="s">
        <v>41</v>
      </c>
      <c r="V217" s="76" t="s">
        <v>1258</v>
      </c>
      <c r="W217" s="63" t="s">
        <v>60</v>
      </c>
      <c r="X217" s="60" t="s">
        <v>40</v>
      </c>
      <c r="Y217" s="60">
        <v>0</v>
      </c>
      <c r="Z217" s="64" t="str">
        <f t="shared" si="35"/>
        <v>NA</v>
      </c>
      <c r="AA217" s="44" t="s">
        <v>40</v>
      </c>
      <c r="AB217" s="44" t="s">
        <v>40</v>
      </c>
      <c r="AC217" s="44" t="s">
        <v>40</v>
      </c>
      <c r="AD217" s="45" t="s">
        <v>40</v>
      </c>
      <c r="AE217" s="44" t="s">
        <v>40</v>
      </c>
      <c r="AF217" s="68" t="s">
        <v>40</v>
      </c>
      <c r="AG217" s="44" t="s">
        <v>40</v>
      </c>
      <c r="AH217" s="44" t="s">
        <v>40</v>
      </c>
      <c r="AI217" s="59" t="str">
        <f t="shared" si="36"/>
        <v>NA</v>
      </c>
      <c r="AJ217" s="67" t="str">
        <f t="shared" si="36"/>
        <v>NA</v>
      </c>
      <c r="AK217" s="57" t="str">
        <f t="shared" si="36"/>
        <v>NA</v>
      </c>
    </row>
    <row r="218" spans="1:37" ht="16" customHeight="1" x14ac:dyDescent="0.25">
      <c r="A218" s="42">
        <v>211</v>
      </c>
      <c r="B218" s="39" t="s">
        <v>42</v>
      </c>
      <c r="C218" s="40" t="str">
        <f t="shared" ca="1" si="32"/>
        <v>EN EJECUCION</v>
      </c>
      <c r="D218" s="41">
        <f t="shared" ca="1" si="33"/>
        <v>0.51219512195121952</v>
      </c>
      <c r="E218" s="57" t="s">
        <v>1259</v>
      </c>
      <c r="F218" s="57" t="s">
        <v>1260</v>
      </c>
      <c r="G218" s="66">
        <v>1016027524</v>
      </c>
      <c r="H218" s="58" t="str">
        <f t="shared" si="34"/>
        <v>JENNIFER PAMELA GONZALEZ MUÑOZ</v>
      </c>
      <c r="I218" s="58">
        <f t="shared" si="34"/>
        <v>1016027524</v>
      </c>
      <c r="J218" s="58"/>
      <c r="K218" s="57" t="s">
        <v>1261</v>
      </c>
      <c r="L218" s="43" t="s">
        <v>1262</v>
      </c>
      <c r="M218" s="76" t="s">
        <v>265</v>
      </c>
      <c r="N218" s="65">
        <v>44040</v>
      </c>
      <c r="O218" s="60">
        <v>1363</v>
      </c>
      <c r="P218" s="76" t="str">
        <f>VLOOKUP(O218,[1]Listas!$A$2:$B$16,2,0)</f>
        <v>Fortalecimiento de la gestión local y de las acciones de vigilancia y control</v>
      </c>
      <c r="Q218" s="60" t="s">
        <v>1263</v>
      </c>
      <c r="R218" s="69">
        <v>9988000</v>
      </c>
      <c r="S218" s="65">
        <v>44041</v>
      </c>
      <c r="T218" s="59">
        <v>44164</v>
      </c>
      <c r="U218" s="76" t="s">
        <v>41</v>
      </c>
      <c r="V218" s="114" t="s">
        <v>1264</v>
      </c>
      <c r="W218" s="80" t="s">
        <v>1306</v>
      </c>
      <c r="X218" s="60" t="s">
        <v>40</v>
      </c>
      <c r="Y218" s="60">
        <v>0</v>
      </c>
      <c r="Z218" s="64" t="str">
        <f t="shared" si="35"/>
        <v>NA</v>
      </c>
      <c r="AA218" s="44" t="s">
        <v>40</v>
      </c>
      <c r="AB218" s="44" t="s">
        <v>40</v>
      </c>
      <c r="AC218" s="44" t="s">
        <v>40</v>
      </c>
      <c r="AD218" s="45" t="s">
        <v>40</v>
      </c>
      <c r="AE218" s="44" t="s">
        <v>40</v>
      </c>
      <c r="AF218" s="68" t="s">
        <v>40</v>
      </c>
      <c r="AG218" s="44" t="s">
        <v>40</v>
      </c>
      <c r="AH218" s="44" t="s">
        <v>40</v>
      </c>
      <c r="AI218" s="59" t="str">
        <f t="shared" si="36"/>
        <v>NA</v>
      </c>
      <c r="AJ218" s="67" t="str">
        <f t="shared" si="36"/>
        <v>NA</v>
      </c>
      <c r="AK218" s="57" t="str">
        <f t="shared" si="36"/>
        <v>NA</v>
      </c>
    </row>
    <row r="219" spans="1:37" ht="16" customHeight="1" x14ac:dyDescent="0.25">
      <c r="A219" s="42">
        <v>212</v>
      </c>
      <c r="B219" s="39" t="s">
        <v>42</v>
      </c>
      <c r="C219" s="40" t="str">
        <f t="shared" ca="1" si="32"/>
        <v>EN EJECUCION</v>
      </c>
      <c r="D219" s="41">
        <f t="shared" ca="1" si="33"/>
        <v>0.3783783783783784</v>
      </c>
      <c r="E219" s="57" t="s">
        <v>1265</v>
      </c>
      <c r="F219" s="57" t="s">
        <v>1266</v>
      </c>
      <c r="G219" s="66">
        <v>1022384782</v>
      </c>
      <c r="H219" s="58" t="str">
        <f t="shared" si="34"/>
        <v>ANDRES EDUARDO LOZANO BELTRAN</v>
      </c>
      <c r="I219" s="58">
        <f t="shared" si="34"/>
        <v>1022384782</v>
      </c>
      <c r="J219" s="58"/>
      <c r="K219" s="57" t="s">
        <v>1267</v>
      </c>
      <c r="L219" s="43" t="s">
        <v>1268</v>
      </c>
      <c r="M219" s="76" t="s">
        <v>1269</v>
      </c>
      <c r="N219" s="65">
        <v>44042</v>
      </c>
      <c r="O219" s="60">
        <v>1363</v>
      </c>
      <c r="P219" s="76" t="str">
        <f>VLOOKUP(O219,[1]Listas!$A$2:$B$16,2,0)</f>
        <v>Fortalecimiento de la gestión local y de las acciones de vigilancia y control</v>
      </c>
      <c r="Q219" s="60" t="s">
        <v>48</v>
      </c>
      <c r="R219" s="69">
        <v>15000000</v>
      </c>
      <c r="S219" s="65">
        <v>44048</v>
      </c>
      <c r="T219" s="59">
        <v>44196</v>
      </c>
      <c r="U219" s="76" t="s">
        <v>41</v>
      </c>
      <c r="V219" s="76" t="s">
        <v>1270</v>
      </c>
      <c r="W219" s="63" t="s">
        <v>67</v>
      </c>
      <c r="X219" s="60" t="s">
        <v>40</v>
      </c>
      <c r="Y219" s="60">
        <v>0</v>
      </c>
      <c r="Z219" s="64" t="str">
        <f t="shared" si="35"/>
        <v>NA</v>
      </c>
      <c r="AA219" s="44" t="s">
        <v>40</v>
      </c>
      <c r="AB219" s="44" t="s">
        <v>40</v>
      </c>
      <c r="AC219" s="44" t="s">
        <v>40</v>
      </c>
      <c r="AD219" s="45" t="s">
        <v>40</v>
      </c>
      <c r="AE219" s="44" t="s">
        <v>40</v>
      </c>
      <c r="AF219" s="68" t="s">
        <v>40</v>
      </c>
      <c r="AG219" s="44" t="s">
        <v>40</v>
      </c>
      <c r="AH219" s="44" t="s">
        <v>40</v>
      </c>
      <c r="AI219" s="59" t="str">
        <f t="shared" si="36"/>
        <v>NA</v>
      </c>
      <c r="AJ219" s="67" t="str">
        <f t="shared" si="36"/>
        <v>NA</v>
      </c>
      <c r="AK219" s="57" t="str">
        <f t="shared" si="36"/>
        <v>NA</v>
      </c>
    </row>
    <row r="220" spans="1:37" ht="16" customHeight="1" thickBot="1" x14ac:dyDescent="0.3">
      <c r="A220" s="42">
        <v>213</v>
      </c>
      <c r="B220" s="39" t="s">
        <v>42</v>
      </c>
      <c r="C220" s="40" t="str">
        <f t="shared" ca="1" si="32"/>
        <v>EN EJECUCION</v>
      </c>
      <c r="D220" s="41">
        <f t="shared" ca="1" si="33"/>
        <v>0.40259740259740262</v>
      </c>
      <c r="E220" s="57" t="s">
        <v>1271</v>
      </c>
      <c r="F220" s="57" t="s">
        <v>1272</v>
      </c>
      <c r="G220" s="66">
        <v>19493673</v>
      </c>
      <c r="H220" s="58" t="str">
        <f t="shared" si="34"/>
        <v>ORLANDO MURCIA ROMERO</v>
      </c>
      <c r="I220" s="58">
        <f t="shared" si="34"/>
        <v>19493673</v>
      </c>
      <c r="J220" s="58"/>
      <c r="K220" s="57" t="s">
        <v>1273</v>
      </c>
      <c r="L220" s="43" t="s">
        <v>1274</v>
      </c>
      <c r="M220" s="108" t="s">
        <v>334</v>
      </c>
      <c r="N220" s="65">
        <v>44040</v>
      </c>
      <c r="O220" s="60">
        <v>1363</v>
      </c>
      <c r="P220" s="76" t="str">
        <f>VLOOKUP(O220,[1]Listas!$A$2:$B$16,2,0)</f>
        <v>Fortalecimiento de la gestión local y de las acciones de vigilancia y control</v>
      </c>
      <c r="Q220" s="60" t="s">
        <v>48</v>
      </c>
      <c r="R220" s="69">
        <v>14982000</v>
      </c>
      <c r="S220" s="65">
        <v>44042</v>
      </c>
      <c r="T220" s="59">
        <v>44196</v>
      </c>
      <c r="U220" s="76" t="s">
        <v>41</v>
      </c>
      <c r="V220" s="114" t="s">
        <v>1275</v>
      </c>
      <c r="W220" s="80" t="s">
        <v>1579</v>
      </c>
      <c r="X220" s="60" t="s">
        <v>40</v>
      </c>
      <c r="Y220" s="60">
        <v>0</v>
      </c>
      <c r="Z220" s="64" t="str">
        <f t="shared" si="35"/>
        <v>NA</v>
      </c>
      <c r="AA220" s="44" t="s">
        <v>40</v>
      </c>
      <c r="AB220" s="44" t="s">
        <v>40</v>
      </c>
      <c r="AC220" s="44" t="s">
        <v>40</v>
      </c>
      <c r="AD220" s="45" t="s">
        <v>40</v>
      </c>
      <c r="AE220" s="44" t="s">
        <v>40</v>
      </c>
      <c r="AF220" s="68" t="s">
        <v>40</v>
      </c>
      <c r="AG220" s="44" t="s">
        <v>40</v>
      </c>
      <c r="AH220" s="44" t="s">
        <v>40</v>
      </c>
      <c r="AI220" s="59" t="str">
        <f t="shared" si="36"/>
        <v>NA</v>
      </c>
      <c r="AJ220" s="67" t="str">
        <f t="shared" si="36"/>
        <v>NA</v>
      </c>
      <c r="AK220" s="57" t="str">
        <f t="shared" si="36"/>
        <v>NA</v>
      </c>
    </row>
    <row r="221" spans="1:37" ht="16" customHeight="1" thickBot="1" x14ac:dyDescent="0.3">
      <c r="A221" s="42">
        <v>214</v>
      </c>
      <c r="B221" s="39" t="s">
        <v>42</v>
      </c>
      <c r="C221" s="40" t="str">
        <f t="shared" ca="1" si="32"/>
        <v>EN EJECUCION</v>
      </c>
      <c r="D221" s="41">
        <f t="shared" ca="1" si="33"/>
        <v>0.3783783783783784</v>
      </c>
      <c r="E221" s="57" t="s">
        <v>1276</v>
      </c>
      <c r="F221" s="57" t="s">
        <v>1277</v>
      </c>
      <c r="G221" s="66">
        <v>1033705078</v>
      </c>
      <c r="H221" s="58" t="str">
        <f t="shared" si="34"/>
        <v xml:space="preserve">CRISTIAN SANCHEZ TENJO </v>
      </c>
      <c r="I221" s="58">
        <f t="shared" si="34"/>
        <v>1033705078</v>
      </c>
      <c r="J221" s="58"/>
      <c r="K221" s="57" t="str">
        <f>CONCATENATE("FDLK","-",E221)</f>
        <v>FDLK-CPS-214-2020</v>
      </c>
      <c r="L221" s="43" t="s">
        <v>1278</v>
      </c>
      <c r="M221" s="109" t="s">
        <v>1269</v>
      </c>
      <c r="N221" s="65">
        <v>44042</v>
      </c>
      <c r="O221" s="60">
        <v>1363</v>
      </c>
      <c r="P221" s="76" t="str">
        <f>VLOOKUP(O221,[1]Listas!$A$2:$B$16,2,0)</f>
        <v>Fortalecimiento de la gestión local y de las acciones de vigilancia y control</v>
      </c>
      <c r="Q221" s="60" t="s">
        <v>48</v>
      </c>
      <c r="R221" s="69">
        <v>15000000</v>
      </c>
      <c r="S221" s="65">
        <v>44048</v>
      </c>
      <c r="T221" s="59">
        <v>44196</v>
      </c>
      <c r="U221" s="76" t="s">
        <v>41</v>
      </c>
      <c r="V221" s="76" t="s">
        <v>1279</v>
      </c>
      <c r="W221" s="63" t="s">
        <v>67</v>
      </c>
      <c r="X221" s="60" t="s">
        <v>40</v>
      </c>
      <c r="Y221" s="60">
        <v>0</v>
      </c>
      <c r="Z221" s="64" t="str">
        <f t="shared" si="35"/>
        <v>NA</v>
      </c>
      <c r="AA221" s="44" t="s">
        <v>40</v>
      </c>
      <c r="AB221" s="44" t="s">
        <v>40</v>
      </c>
      <c r="AC221" s="44" t="s">
        <v>40</v>
      </c>
      <c r="AD221" s="45" t="s">
        <v>40</v>
      </c>
      <c r="AE221" s="44" t="s">
        <v>40</v>
      </c>
      <c r="AF221" s="68" t="s">
        <v>40</v>
      </c>
      <c r="AG221" s="44" t="s">
        <v>40</v>
      </c>
      <c r="AH221" s="44" t="s">
        <v>40</v>
      </c>
      <c r="AI221" s="59" t="str">
        <f t="shared" si="36"/>
        <v>NA</v>
      </c>
      <c r="AJ221" s="67" t="str">
        <f t="shared" si="36"/>
        <v>NA</v>
      </c>
      <c r="AK221" s="57" t="str">
        <f t="shared" si="36"/>
        <v>NA</v>
      </c>
    </row>
    <row r="222" spans="1:37" s="46" customFormat="1" ht="16" customHeight="1" x14ac:dyDescent="0.25">
      <c r="A222" s="42">
        <v>215</v>
      </c>
      <c r="B222" s="39" t="s">
        <v>42</v>
      </c>
      <c r="C222" s="40" t="s">
        <v>1280</v>
      </c>
      <c r="D222" s="41" t="str">
        <f t="shared" ca="1" si="33"/>
        <v>0%</v>
      </c>
      <c r="E222" s="57" t="s">
        <v>1281</v>
      </c>
      <c r="F222" s="57" t="s">
        <v>1282</v>
      </c>
      <c r="G222" s="66">
        <v>79664864</v>
      </c>
      <c r="H222" s="58" t="str">
        <f t="shared" si="34"/>
        <v xml:space="preserve">ALEXANDER VASQUEZ  ROJAS </v>
      </c>
      <c r="I222" s="58">
        <f t="shared" si="34"/>
        <v>79664864</v>
      </c>
      <c r="J222" s="58"/>
      <c r="K222" s="57" t="str">
        <f>CONCATENATE("FDLK","-",E222)</f>
        <v>FDLK-CPS-215-2020</v>
      </c>
      <c r="L222" s="43" t="s">
        <v>1283</v>
      </c>
      <c r="M222" s="76" t="s">
        <v>1284</v>
      </c>
      <c r="N222" s="65">
        <v>44043</v>
      </c>
      <c r="O222" s="60">
        <v>1369</v>
      </c>
      <c r="P222" s="76" t="str">
        <f>VLOOKUP(O222,[1]Listas!$A$2:$B$16,2,0)</f>
        <v>Recreación y deporte para todos</v>
      </c>
      <c r="Q222" s="60" t="s">
        <v>48</v>
      </c>
      <c r="R222" s="69">
        <v>32066667</v>
      </c>
      <c r="S222" s="65">
        <v>44046</v>
      </c>
      <c r="T222" s="59">
        <v>44196</v>
      </c>
      <c r="U222" s="76" t="s">
        <v>41</v>
      </c>
      <c r="V222" s="114" t="s">
        <v>1264</v>
      </c>
      <c r="W222" s="63" t="s">
        <v>449</v>
      </c>
      <c r="X222" s="60" t="s">
        <v>40</v>
      </c>
      <c r="Y222" s="60">
        <v>0</v>
      </c>
      <c r="Z222" s="64" t="str">
        <f t="shared" si="35"/>
        <v>NA</v>
      </c>
      <c r="AA222" s="44" t="s">
        <v>40</v>
      </c>
      <c r="AB222" s="44" t="s">
        <v>40</v>
      </c>
      <c r="AC222" s="44" t="s">
        <v>40</v>
      </c>
      <c r="AD222" s="45" t="s">
        <v>40</v>
      </c>
      <c r="AE222" s="44" t="s">
        <v>40</v>
      </c>
      <c r="AF222" s="68" t="s">
        <v>40</v>
      </c>
      <c r="AG222" s="44" t="s">
        <v>40</v>
      </c>
      <c r="AH222" s="44" t="s">
        <v>40</v>
      </c>
      <c r="AI222" s="59" t="str">
        <f t="shared" si="36"/>
        <v>NA</v>
      </c>
      <c r="AJ222" s="67" t="str">
        <f t="shared" si="36"/>
        <v>NA</v>
      </c>
      <c r="AK222" s="57" t="str">
        <f t="shared" si="36"/>
        <v>NA</v>
      </c>
    </row>
    <row r="223" spans="1:37" s="46" customFormat="1" ht="16" customHeight="1" x14ac:dyDescent="0.25">
      <c r="A223" s="42">
        <v>216</v>
      </c>
      <c r="B223" s="39" t="s">
        <v>42</v>
      </c>
      <c r="C223" s="40" t="s">
        <v>1280</v>
      </c>
      <c r="D223" s="41" t="str">
        <f t="shared" ca="1" si="33"/>
        <v>0%</v>
      </c>
      <c r="E223" s="57" t="s">
        <v>1285</v>
      </c>
      <c r="F223" s="57" t="s">
        <v>1286</v>
      </c>
      <c r="G223" s="66">
        <v>1022421776</v>
      </c>
      <c r="H223" s="58" t="str">
        <f t="shared" si="34"/>
        <v>LAURA VANESSA RODRIGUEZ  MARTINEZ</v>
      </c>
      <c r="I223" s="58">
        <f t="shared" si="34"/>
        <v>1022421776</v>
      </c>
      <c r="J223" s="58"/>
      <c r="K223" s="57" t="str">
        <f>CONCATENATE("FDLK","-",E223)</f>
        <v>FDLK-CPS-216-2020</v>
      </c>
      <c r="L223" s="43" t="s">
        <v>1287</v>
      </c>
      <c r="M223" s="76" t="s">
        <v>1288</v>
      </c>
      <c r="N223" s="65">
        <v>44043</v>
      </c>
      <c r="O223" s="60">
        <v>1367</v>
      </c>
      <c r="P223" s="76" t="str">
        <f>VLOOKUP(O223,[1]Listas!$A$2:$B$16,2,0)</f>
        <v>Recuperación de la malla vial local</v>
      </c>
      <c r="Q223" s="60" t="s">
        <v>48</v>
      </c>
      <c r="R223" s="69">
        <v>12333334</v>
      </c>
      <c r="S223" s="65">
        <v>44046</v>
      </c>
      <c r="T223" s="59">
        <v>44196</v>
      </c>
      <c r="U223" s="76" t="s">
        <v>41</v>
      </c>
      <c r="V223" s="114" t="s">
        <v>1264</v>
      </c>
      <c r="W223" s="63" t="s">
        <v>449</v>
      </c>
      <c r="X223" s="60" t="s">
        <v>40</v>
      </c>
      <c r="Y223" s="60">
        <v>0</v>
      </c>
      <c r="Z223" s="64" t="str">
        <f t="shared" si="35"/>
        <v>NA</v>
      </c>
      <c r="AA223" s="44" t="s">
        <v>40</v>
      </c>
      <c r="AB223" s="44" t="s">
        <v>40</v>
      </c>
      <c r="AC223" s="44" t="s">
        <v>40</v>
      </c>
      <c r="AD223" s="45" t="s">
        <v>40</v>
      </c>
      <c r="AE223" s="44" t="s">
        <v>40</v>
      </c>
      <c r="AF223" s="68" t="s">
        <v>40</v>
      </c>
      <c r="AG223" s="44" t="s">
        <v>40</v>
      </c>
      <c r="AH223" s="44" t="s">
        <v>40</v>
      </c>
      <c r="AI223" s="59" t="str">
        <f t="shared" si="36"/>
        <v>NA</v>
      </c>
      <c r="AJ223" s="67" t="str">
        <f t="shared" si="36"/>
        <v>NA</v>
      </c>
      <c r="AK223" s="57" t="str">
        <f t="shared" si="36"/>
        <v>NA</v>
      </c>
    </row>
    <row r="224" spans="1:37" ht="16" customHeight="1" x14ac:dyDescent="0.25">
      <c r="A224" s="42">
        <v>217</v>
      </c>
      <c r="B224" s="39" t="s">
        <v>42</v>
      </c>
      <c r="C224" s="40" t="str">
        <f t="shared" ref="C224:C255" ca="1" si="37">IF(Q224="NA","NO ADJUDICADO",(IF(Q224="NO","PDTE EJECUCION",IF(Y224&gt;$C$6,"SUSPENDIDO",IF(T224&gt;=$C$6,"EN EJECUCION","TERMINADO")))))</f>
        <v>EN EJECUCION</v>
      </c>
      <c r="D224" s="41">
        <f t="shared" ca="1" si="33"/>
        <v>0.41322314049586778</v>
      </c>
      <c r="E224" s="57" t="s">
        <v>1289</v>
      </c>
      <c r="F224" s="57" t="s">
        <v>1290</v>
      </c>
      <c r="G224" s="66">
        <v>51915574</v>
      </c>
      <c r="H224" s="58" t="str">
        <f t="shared" si="34"/>
        <v>MARIA TERESA AMAYA</v>
      </c>
      <c r="I224" s="58">
        <f t="shared" si="34"/>
        <v>51915574</v>
      </c>
      <c r="J224" s="66"/>
      <c r="K224" s="57" t="s">
        <v>1291</v>
      </c>
      <c r="L224" s="43" t="s">
        <v>1292</v>
      </c>
      <c r="M224" s="76" t="s">
        <v>1293</v>
      </c>
      <c r="N224" s="65">
        <v>44048</v>
      </c>
      <c r="O224" s="60">
        <v>1363</v>
      </c>
      <c r="P224" s="76" t="str">
        <f>VLOOKUP(O224,[1]Listas!$A$2:$B$16,2,0)</f>
        <v>Fortalecimiento de la gestión local y de las acciones de vigilancia y control</v>
      </c>
      <c r="Q224" s="60" t="s">
        <v>48</v>
      </c>
      <c r="R224" s="61">
        <v>9988000</v>
      </c>
      <c r="S224" s="65">
        <v>44054</v>
      </c>
      <c r="T224" s="59">
        <v>44175</v>
      </c>
      <c r="U224" s="76" t="s">
        <v>41</v>
      </c>
      <c r="V224" s="76" t="s">
        <v>1294</v>
      </c>
      <c r="W224" s="63" t="s">
        <v>60</v>
      </c>
      <c r="X224" s="60" t="s">
        <v>40</v>
      </c>
      <c r="Y224" s="60">
        <v>0</v>
      </c>
      <c r="Z224" s="64" t="str">
        <f t="shared" si="35"/>
        <v>NA</v>
      </c>
      <c r="AA224" s="44" t="s">
        <v>40</v>
      </c>
      <c r="AB224" s="44" t="s">
        <v>40</v>
      </c>
      <c r="AC224" s="44" t="s">
        <v>40</v>
      </c>
      <c r="AD224" s="45" t="s">
        <v>40</v>
      </c>
      <c r="AE224" s="44" t="s">
        <v>40</v>
      </c>
      <c r="AF224" s="68" t="s">
        <v>40</v>
      </c>
      <c r="AG224" s="44" t="s">
        <v>40</v>
      </c>
      <c r="AH224" s="44" t="s">
        <v>40</v>
      </c>
      <c r="AI224" s="59" t="str">
        <f t="shared" si="36"/>
        <v>NA</v>
      </c>
      <c r="AJ224" s="67" t="str">
        <f t="shared" si="36"/>
        <v>NA</v>
      </c>
      <c r="AK224" s="57" t="str">
        <f t="shared" si="36"/>
        <v>NA</v>
      </c>
    </row>
    <row r="225" spans="1:37" ht="16" customHeight="1" x14ac:dyDescent="0.25">
      <c r="A225" s="42">
        <v>218</v>
      </c>
      <c r="B225" s="39" t="s">
        <v>42</v>
      </c>
      <c r="C225" s="40" t="str">
        <f t="shared" ca="1" si="37"/>
        <v>EN EJECUCION</v>
      </c>
      <c r="D225" s="41">
        <f t="shared" ca="1" si="33"/>
        <v>0.31851851851851853</v>
      </c>
      <c r="E225" s="57" t="s">
        <v>1295</v>
      </c>
      <c r="F225" s="57" t="s">
        <v>1296</v>
      </c>
      <c r="G225" s="66">
        <v>80155960</v>
      </c>
      <c r="H225" s="58" t="str">
        <f t="shared" si="34"/>
        <v>BRANDON NICOLAS  DIAZ SILVA</v>
      </c>
      <c r="I225" s="58">
        <f t="shared" si="34"/>
        <v>80155960</v>
      </c>
      <c r="J225" s="66"/>
      <c r="K225" s="57" t="s">
        <v>1297</v>
      </c>
      <c r="L225" s="43" t="s">
        <v>1298</v>
      </c>
      <c r="M225" s="76" t="s">
        <v>1299</v>
      </c>
      <c r="N225" s="65">
        <v>44055</v>
      </c>
      <c r="O225" s="60">
        <v>1380</v>
      </c>
      <c r="P225" s="76" t="str">
        <f>VLOOKUP(O225,[1]Listas!$A$2:$B$16,2,0)</f>
        <v>Mi casa me pertenece</v>
      </c>
      <c r="Q225" s="60" t="s">
        <v>48</v>
      </c>
      <c r="R225" s="61">
        <v>23166667</v>
      </c>
      <c r="S225" s="65">
        <v>44061</v>
      </c>
      <c r="T225" s="59">
        <v>44196</v>
      </c>
      <c r="U225" s="76" t="s">
        <v>41</v>
      </c>
      <c r="V225" s="76" t="s">
        <v>1321</v>
      </c>
      <c r="W225" s="80" t="s">
        <v>51</v>
      </c>
      <c r="X225" s="60" t="s">
        <v>40</v>
      </c>
      <c r="Y225" s="60">
        <v>0</v>
      </c>
      <c r="Z225" s="64" t="str">
        <f t="shared" si="35"/>
        <v>NA</v>
      </c>
      <c r="AA225" s="44" t="s">
        <v>40</v>
      </c>
      <c r="AB225" s="44" t="s">
        <v>40</v>
      </c>
      <c r="AC225" s="44" t="s">
        <v>40</v>
      </c>
      <c r="AD225" s="45" t="s">
        <v>40</v>
      </c>
      <c r="AE225" s="44" t="s">
        <v>40</v>
      </c>
      <c r="AF225" s="68" t="s">
        <v>40</v>
      </c>
      <c r="AG225" s="44" t="s">
        <v>40</v>
      </c>
      <c r="AH225" s="44" t="s">
        <v>40</v>
      </c>
      <c r="AI225" s="59" t="str">
        <f t="shared" si="36"/>
        <v>NA</v>
      </c>
      <c r="AJ225" s="67" t="str">
        <f t="shared" si="36"/>
        <v>NA</v>
      </c>
      <c r="AK225" s="57" t="str">
        <f t="shared" si="36"/>
        <v>NA</v>
      </c>
    </row>
    <row r="226" spans="1:37" ht="16" customHeight="1" x14ac:dyDescent="0.25">
      <c r="A226" s="42">
        <v>219</v>
      </c>
      <c r="B226" s="39" t="s">
        <v>42</v>
      </c>
      <c r="C226" s="40" t="str">
        <f t="shared" ca="1" si="37"/>
        <v>EN EJECUCION</v>
      </c>
      <c r="D226" s="41">
        <f t="shared" ca="1" si="33"/>
        <v>0.38842975206611569</v>
      </c>
      <c r="E226" s="57" t="s">
        <v>1300</v>
      </c>
      <c r="F226" s="57" t="s">
        <v>1301</v>
      </c>
      <c r="G226" s="66">
        <v>11374613</v>
      </c>
      <c r="H226" s="58" t="str">
        <f t="shared" si="34"/>
        <v>JOSE HILARIO ROJAS PARDO.</v>
      </c>
      <c r="I226" s="58">
        <f t="shared" si="34"/>
        <v>11374613</v>
      </c>
      <c r="J226" s="66"/>
      <c r="K226" s="57" t="s">
        <v>1302</v>
      </c>
      <c r="L226" s="43" t="s">
        <v>1303</v>
      </c>
      <c r="M226" s="76" t="s">
        <v>1304</v>
      </c>
      <c r="N226" s="65">
        <v>44055</v>
      </c>
      <c r="O226" s="60">
        <v>1363</v>
      </c>
      <c r="P226" s="76" t="str">
        <f>VLOOKUP(O226,[1]Listas!$A$2:$B$16,2,0)</f>
        <v>Fortalecimiento de la gestión local y de las acciones de vigilancia y control</v>
      </c>
      <c r="Q226" s="60" t="s">
        <v>48</v>
      </c>
      <c r="R226" s="61">
        <v>9988000</v>
      </c>
      <c r="S226" s="65">
        <v>44057</v>
      </c>
      <c r="T226" s="59">
        <v>44178</v>
      </c>
      <c r="U226" s="76" t="s">
        <v>41</v>
      </c>
      <c r="V226" s="76" t="s">
        <v>1305</v>
      </c>
      <c r="W226" s="80" t="s">
        <v>1306</v>
      </c>
      <c r="X226" s="60" t="s">
        <v>40</v>
      </c>
      <c r="Y226" s="60">
        <v>0</v>
      </c>
      <c r="Z226" s="64" t="str">
        <f t="shared" si="35"/>
        <v>NA</v>
      </c>
      <c r="AA226" s="44" t="s">
        <v>40</v>
      </c>
      <c r="AB226" s="44" t="s">
        <v>40</v>
      </c>
      <c r="AC226" s="44" t="s">
        <v>40</v>
      </c>
      <c r="AD226" s="45" t="s">
        <v>40</v>
      </c>
      <c r="AE226" s="44" t="s">
        <v>40</v>
      </c>
      <c r="AF226" s="68" t="s">
        <v>40</v>
      </c>
      <c r="AG226" s="44" t="s">
        <v>40</v>
      </c>
      <c r="AH226" s="44" t="s">
        <v>40</v>
      </c>
      <c r="AI226" s="59" t="str">
        <f t="shared" si="36"/>
        <v>NA</v>
      </c>
      <c r="AJ226" s="67" t="str">
        <f t="shared" si="36"/>
        <v>NA</v>
      </c>
      <c r="AK226" s="57" t="str">
        <f t="shared" si="36"/>
        <v>NA</v>
      </c>
    </row>
    <row r="227" spans="1:37" ht="16" customHeight="1" x14ac:dyDescent="0.25">
      <c r="A227" s="42">
        <v>220</v>
      </c>
      <c r="B227" s="39" t="s">
        <v>42</v>
      </c>
      <c r="C227" s="40" t="str">
        <f t="shared" ca="1" si="37"/>
        <v>EN EJECUCION</v>
      </c>
      <c r="D227" s="41">
        <f t="shared" ca="1" si="33"/>
        <v>0.38842975206611569</v>
      </c>
      <c r="E227" s="57" t="s">
        <v>1307</v>
      </c>
      <c r="F227" s="57" t="s">
        <v>1308</v>
      </c>
      <c r="G227" s="66">
        <v>80832684</v>
      </c>
      <c r="H227" s="58" t="str">
        <f t="shared" si="34"/>
        <v>EDWARD GIOVANNI VARGAS CABALLERO</v>
      </c>
      <c r="I227" s="58">
        <f t="shared" si="34"/>
        <v>80832684</v>
      </c>
      <c r="J227" s="66"/>
      <c r="K227" s="57" t="s">
        <v>1309</v>
      </c>
      <c r="L227" s="43" t="s">
        <v>1310</v>
      </c>
      <c r="M227" s="76" t="s">
        <v>265</v>
      </c>
      <c r="N227" s="81">
        <v>44056</v>
      </c>
      <c r="O227" s="82">
        <v>1363</v>
      </c>
      <c r="P227" s="76" t="str">
        <f>VLOOKUP(O227,[1]Listas!$A$2:$B$16,2,0)</f>
        <v>Fortalecimiento de la gestión local y de las acciones de vigilancia y control</v>
      </c>
      <c r="Q227" s="60" t="s">
        <v>48</v>
      </c>
      <c r="R227" s="61">
        <v>9988000</v>
      </c>
      <c r="S227" s="65">
        <v>44057</v>
      </c>
      <c r="T227" s="59">
        <v>44178</v>
      </c>
      <c r="U227" s="76" t="s">
        <v>41</v>
      </c>
      <c r="V227" s="76" t="s">
        <v>1311</v>
      </c>
      <c r="W227" s="80" t="s">
        <v>1306</v>
      </c>
      <c r="X227" s="60" t="s">
        <v>40</v>
      </c>
      <c r="Y227" s="60">
        <v>0</v>
      </c>
      <c r="Z227" s="64" t="str">
        <f t="shared" si="35"/>
        <v>NA</v>
      </c>
      <c r="AA227" s="44" t="s">
        <v>40</v>
      </c>
      <c r="AB227" s="44" t="s">
        <v>40</v>
      </c>
      <c r="AC227" s="44" t="s">
        <v>40</v>
      </c>
      <c r="AD227" s="45" t="s">
        <v>40</v>
      </c>
      <c r="AE227" s="44" t="s">
        <v>40</v>
      </c>
      <c r="AF227" s="68" t="s">
        <v>40</v>
      </c>
      <c r="AG227" s="44" t="s">
        <v>40</v>
      </c>
      <c r="AH227" s="44" t="s">
        <v>40</v>
      </c>
      <c r="AI227" s="59" t="str">
        <f t="shared" si="36"/>
        <v>NA</v>
      </c>
      <c r="AJ227" s="67" t="str">
        <f t="shared" si="36"/>
        <v>NA</v>
      </c>
      <c r="AK227" s="57" t="str">
        <f t="shared" si="36"/>
        <v>NA</v>
      </c>
    </row>
    <row r="228" spans="1:37" ht="16" customHeight="1" x14ac:dyDescent="0.25">
      <c r="A228" s="42">
        <v>221</v>
      </c>
      <c r="B228" s="39" t="s">
        <v>42</v>
      </c>
      <c r="C228" s="40" t="str">
        <f t="shared" ca="1" si="37"/>
        <v>EN EJECUCION</v>
      </c>
      <c r="D228" s="41">
        <f t="shared" ca="1" si="33"/>
        <v>0.38842975206611569</v>
      </c>
      <c r="E228" s="57" t="s">
        <v>1312</v>
      </c>
      <c r="F228" s="57" t="s">
        <v>1313</v>
      </c>
      <c r="G228" s="66">
        <v>52763280</v>
      </c>
      <c r="H228" s="58" t="str">
        <f t="shared" si="34"/>
        <v>FRANCIS JOHANNA FULA SATOBA</v>
      </c>
      <c r="I228" s="58">
        <f t="shared" si="34"/>
        <v>52763280</v>
      </c>
      <c r="J228" s="66"/>
      <c r="K228" s="57" t="s">
        <v>1314</v>
      </c>
      <c r="L228" s="43" t="s">
        <v>1315</v>
      </c>
      <c r="M228" s="76" t="s">
        <v>265</v>
      </c>
      <c r="N228" s="81">
        <v>44056</v>
      </c>
      <c r="O228" s="82">
        <v>1363</v>
      </c>
      <c r="P228" s="76" t="str">
        <f>VLOOKUP(O228,[1]Listas!$A$2:$B$16,2,0)</f>
        <v>Fortalecimiento de la gestión local y de las acciones de vigilancia y control</v>
      </c>
      <c r="Q228" s="60" t="s">
        <v>48</v>
      </c>
      <c r="R228" s="61">
        <v>9988000</v>
      </c>
      <c r="S228" s="65">
        <v>44057</v>
      </c>
      <c r="T228" s="59">
        <v>44178</v>
      </c>
      <c r="U228" s="76" t="s">
        <v>41</v>
      </c>
      <c r="V228" s="76" t="s">
        <v>1316</v>
      </c>
      <c r="W228" s="80" t="s">
        <v>1306</v>
      </c>
      <c r="X228" s="60" t="s">
        <v>40</v>
      </c>
      <c r="Y228" s="60">
        <v>0</v>
      </c>
      <c r="Z228" s="64" t="str">
        <f t="shared" si="35"/>
        <v>NA</v>
      </c>
      <c r="AA228" s="44" t="s">
        <v>40</v>
      </c>
      <c r="AB228" s="44" t="s">
        <v>40</v>
      </c>
      <c r="AC228" s="44" t="s">
        <v>40</v>
      </c>
      <c r="AD228" s="45" t="s">
        <v>40</v>
      </c>
      <c r="AE228" s="44" t="s">
        <v>40</v>
      </c>
      <c r="AF228" s="68" t="s">
        <v>40</v>
      </c>
      <c r="AG228" s="44" t="s">
        <v>40</v>
      </c>
      <c r="AH228" s="44" t="s">
        <v>40</v>
      </c>
      <c r="AI228" s="59" t="str">
        <f t="shared" si="36"/>
        <v>NA</v>
      </c>
      <c r="AJ228" s="67" t="str">
        <f t="shared" si="36"/>
        <v>NA</v>
      </c>
      <c r="AK228" s="57" t="str">
        <f t="shared" si="36"/>
        <v>NA</v>
      </c>
    </row>
    <row r="229" spans="1:37" ht="16" customHeight="1" x14ac:dyDescent="0.25">
      <c r="A229" s="42">
        <v>222</v>
      </c>
      <c r="B229" s="39" t="s">
        <v>42</v>
      </c>
      <c r="C229" s="40" t="str">
        <f t="shared" ca="1" si="37"/>
        <v>EN EJECUCION</v>
      </c>
      <c r="D229" s="41">
        <f t="shared" ca="1" si="33"/>
        <v>0.38842975206611569</v>
      </c>
      <c r="E229" s="57" t="s">
        <v>1317</v>
      </c>
      <c r="F229" s="57" t="s">
        <v>1318</v>
      </c>
      <c r="G229" s="66">
        <v>80161206</v>
      </c>
      <c r="H229" s="58" t="str">
        <f t="shared" si="34"/>
        <v>LINO ARTURO CELIS PIÑEROS</v>
      </c>
      <c r="I229" s="58">
        <f t="shared" si="34"/>
        <v>80161206</v>
      </c>
      <c r="J229" s="66"/>
      <c r="K229" s="57" t="s">
        <v>1319</v>
      </c>
      <c r="L229" s="43" t="s">
        <v>1320</v>
      </c>
      <c r="M229" s="76" t="s">
        <v>265</v>
      </c>
      <c r="N229" s="81">
        <v>44056</v>
      </c>
      <c r="O229" s="82">
        <v>1363</v>
      </c>
      <c r="P229" s="76" t="str">
        <f>VLOOKUP(O229,[1]Listas!$A$2:$B$16,2,0)</f>
        <v>Fortalecimiento de la gestión local y de las acciones de vigilancia y control</v>
      </c>
      <c r="Q229" s="60" t="s">
        <v>48</v>
      </c>
      <c r="R229" s="61">
        <v>9988000</v>
      </c>
      <c r="S229" s="65">
        <v>44057</v>
      </c>
      <c r="T229" s="59">
        <v>44178</v>
      </c>
      <c r="U229" s="76" t="s">
        <v>41</v>
      </c>
      <c r="V229" s="76" t="s">
        <v>1321</v>
      </c>
      <c r="W229" s="80" t="s">
        <v>1306</v>
      </c>
      <c r="X229" s="60" t="s">
        <v>40</v>
      </c>
      <c r="Y229" s="60">
        <v>0</v>
      </c>
      <c r="Z229" s="64" t="str">
        <f t="shared" si="35"/>
        <v>NA</v>
      </c>
      <c r="AA229" s="44" t="s">
        <v>40</v>
      </c>
      <c r="AB229" s="44" t="s">
        <v>40</v>
      </c>
      <c r="AC229" s="44" t="s">
        <v>40</v>
      </c>
      <c r="AD229" s="45" t="s">
        <v>40</v>
      </c>
      <c r="AE229" s="44" t="s">
        <v>40</v>
      </c>
      <c r="AF229" s="68" t="s">
        <v>40</v>
      </c>
      <c r="AG229" s="44" t="s">
        <v>40</v>
      </c>
      <c r="AH229" s="44" t="s">
        <v>40</v>
      </c>
      <c r="AI229" s="59" t="str">
        <f t="shared" si="36"/>
        <v>NA</v>
      </c>
      <c r="AJ229" s="67" t="str">
        <f t="shared" si="36"/>
        <v>NA</v>
      </c>
      <c r="AK229" s="57" t="str">
        <f t="shared" si="36"/>
        <v>NA</v>
      </c>
    </row>
    <row r="230" spans="1:37" ht="16" customHeight="1" x14ac:dyDescent="0.25">
      <c r="A230" s="42">
        <v>223</v>
      </c>
      <c r="B230" s="39" t="s">
        <v>42</v>
      </c>
      <c r="C230" s="40" t="str">
        <f t="shared" ca="1" si="37"/>
        <v>EN EJECUCION</v>
      </c>
      <c r="D230" s="41">
        <f t="shared" ca="1" si="33"/>
        <v>0.38842975206611569</v>
      </c>
      <c r="E230" s="57" t="s">
        <v>1322</v>
      </c>
      <c r="F230" s="57" t="s">
        <v>1323</v>
      </c>
      <c r="G230" s="66">
        <v>52932428</v>
      </c>
      <c r="H230" s="58" t="str">
        <f t="shared" si="34"/>
        <v>NIYIRET RODRIGUEZ CRESPO</v>
      </c>
      <c r="I230" s="58">
        <f t="shared" si="34"/>
        <v>52932428</v>
      </c>
      <c r="J230" s="66"/>
      <c r="K230" s="57" t="s">
        <v>1324</v>
      </c>
      <c r="L230" s="83" t="s">
        <v>1325</v>
      </c>
      <c r="M230" s="76" t="s">
        <v>265</v>
      </c>
      <c r="N230" s="81">
        <v>44056</v>
      </c>
      <c r="O230" s="82">
        <v>1363</v>
      </c>
      <c r="P230" s="76" t="str">
        <f>VLOOKUP(O230,[1]Listas!$A$2:$B$16,2,0)</f>
        <v>Fortalecimiento de la gestión local y de las acciones de vigilancia y control</v>
      </c>
      <c r="Q230" s="60" t="s">
        <v>48</v>
      </c>
      <c r="R230" s="61">
        <v>9988000</v>
      </c>
      <c r="S230" s="65">
        <v>44057</v>
      </c>
      <c r="T230" s="59">
        <v>44178</v>
      </c>
      <c r="U230" s="76" t="s">
        <v>41</v>
      </c>
      <c r="V230" s="76" t="s">
        <v>1326</v>
      </c>
      <c r="W230" s="80" t="s">
        <v>1306</v>
      </c>
      <c r="X230" s="60" t="s">
        <v>40</v>
      </c>
      <c r="Y230" s="60">
        <v>0</v>
      </c>
      <c r="Z230" s="64" t="str">
        <f t="shared" si="35"/>
        <v>NA</v>
      </c>
      <c r="AA230" s="44" t="s">
        <v>40</v>
      </c>
      <c r="AB230" s="44" t="s">
        <v>40</v>
      </c>
      <c r="AC230" s="44" t="s">
        <v>40</v>
      </c>
      <c r="AD230" s="45" t="s">
        <v>40</v>
      </c>
      <c r="AE230" s="44" t="s">
        <v>40</v>
      </c>
      <c r="AF230" s="68" t="s">
        <v>40</v>
      </c>
      <c r="AG230" s="44" t="s">
        <v>40</v>
      </c>
      <c r="AH230" s="44" t="s">
        <v>40</v>
      </c>
      <c r="AI230" s="59" t="str">
        <f t="shared" si="36"/>
        <v>NA</v>
      </c>
      <c r="AJ230" s="67" t="str">
        <f t="shared" si="36"/>
        <v>NA</v>
      </c>
      <c r="AK230" s="57" t="str">
        <f t="shared" si="36"/>
        <v>NA</v>
      </c>
    </row>
    <row r="231" spans="1:37" ht="16" customHeight="1" x14ac:dyDescent="0.25">
      <c r="A231" s="42">
        <v>224</v>
      </c>
      <c r="B231" s="39" t="s">
        <v>42</v>
      </c>
      <c r="C231" s="40" t="str">
        <f t="shared" ca="1" si="37"/>
        <v>EN EJECUCION</v>
      </c>
      <c r="D231" s="41">
        <f t="shared" ca="1" si="33"/>
        <v>0.38842975206611569</v>
      </c>
      <c r="E231" s="57" t="s">
        <v>1327</v>
      </c>
      <c r="F231" s="57" t="s">
        <v>1328</v>
      </c>
      <c r="G231" s="66">
        <v>1024482691</v>
      </c>
      <c r="H231" s="58" t="str">
        <f t="shared" si="34"/>
        <v>ANGELA NATALY SANCHEZ MALDONADO</v>
      </c>
      <c r="I231" s="58">
        <f t="shared" si="34"/>
        <v>1024482691</v>
      </c>
      <c r="J231" s="66"/>
      <c r="K231" s="57" t="s">
        <v>1329</v>
      </c>
      <c r="L231" s="43" t="s">
        <v>1330</v>
      </c>
      <c r="M231" s="76" t="s">
        <v>265</v>
      </c>
      <c r="N231" s="81">
        <v>44056</v>
      </c>
      <c r="O231" s="82">
        <v>1363</v>
      </c>
      <c r="P231" s="76" t="str">
        <f>VLOOKUP(O231,[1]Listas!$A$2:$B$16,2,0)</f>
        <v>Fortalecimiento de la gestión local y de las acciones de vigilancia y control</v>
      </c>
      <c r="Q231" s="60" t="s">
        <v>48</v>
      </c>
      <c r="R231" s="61">
        <v>9988000</v>
      </c>
      <c r="S231" s="65">
        <v>44057</v>
      </c>
      <c r="T231" s="59">
        <v>44178</v>
      </c>
      <c r="U231" s="76" t="s">
        <v>41</v>
      </c>
      <c r="V231" s="76" t="s">
        <v>1331</v>
      </c>
      <c r="W231" s="80" t="s">
        <v>1306</v>
      </c>
      <c r="X231" s="60" t="s">
        <v>40</v>
      </c>
      <c r="Y231" s="60">
        <v>0</v>
      </c>
      <c r="Z231" s="64" t="str">
        <f t="shared" si="35"/>
        <v>NA</v>
      </c>
      <c r="AA231" s="44" t="s">
        <v>40</v>
      </c>
      <c r="AB231" s="44" t="s">
        <v>40</v>
      </c>
      <c r="AC231" s="44" t="s">
        <v>40</v>
      </c>
      <c r="AD231" s="45" t="s">
        <v>40</v>
      </c>
      <c r="AE231" s="44" t="s">
        <v>40</v>
      </c>
      <c r="AF231" s="68" t="s">
        <v>40</v>
      </c>
      <c r="AG231" s="44" t="s">
        <v>40</v>
      </c>
      <c r="AH231" s="44" t="s">
        <v>40</v>
      </c>
      <c r="AI231" s="59" t="str">
        <f t="shared" si="36"/>
        <v>NA</v>
      </c>
      <c r="AJ231" s="67" t="str">
        <f t="shared" si="36"/>
        <v>NA</v>
      </c>
      <c r="AK231" s="57" t="str">
        <f t="shared" si="36"/>
        <v>NA</v>
      </c>
    </row>
    <row r="232" spans="1:37" ht="16" customHeight="1" x14ac:dyDescent="0.25">
      <c r="A232" s="42">
        <v>225</v>
      </c>
      <c r="B232" s="39" t="s">
        <v>42</v>
      </c>
      <c r="C232" s="40" t="str">
        <f t="shared" ca="1" si="37"/>
        <v>EN EJECUCION</v>
      </c>
      <c r="D232" s="41">
        <f t="shared" ca="1" si="33"/>
        <v>0.31343283582089554</v>
      </c>
      <c r="E232" s="57" t="s">
        <v>1332</v>
      </c>
      <c r="F232" s="57" t="s">
        <v>1333</v>
      </c>
      <c r="G232" s="66">
        <v>98566755</v>
      </c>
      <c r="H232" s="58" t="str">
        <f t="shared" si="34"/>
        <v>GUILLERMO LEON RODRIGO RODRIGUEZ</v>
      </c>
      <c r="I232" s="58">
        <f t="shared" si="34"/>
        <v>98566755</v>
      </c>
      <c r="J232" s="66"/>
      <c r="K232" s="57" t="s">
        <v>1334</v>
      </c>
      <c r="L232" s="43" t="s">
        <v>1335</v>
      </c>
      <c r="M232" s="76" t="s">
        <v>1299</v>
      </c>
      <c r="N232" s="81">
        <v>44057</v>
      </c>
      <c r="O232" s="60">
        <v>1380</v>
      </c>
      <c r="P232" s="76" t="str">
        <f>VLOOKUP(O232,[1]Listas!$A$2:$B$16,2,0)</f>
        <v>Mi casa me pertenece</v>
      </c>
      <c r="Q232" s="60" t="s">
        <v>48</v>
      </c>
      <c r="R232" s="61">
        <v>23000000</v>
      </c>
      <c r="S232" s="65">
        <v>44062</v>
      </c>
      <c r="T232" s="59">
        <v>44196</v>
      </c>
      <c r="U232" s="76" t="s">
        <v>41</v>
      </c>
      <c r="V232" s="76" t="s">
        <v>1336</v>
      </c>
      <c r="W232" s="80" t="s">
        <v>51</v>
      </c>
      <c r="X232" s="60" t="s">
        <v>40</v>
      </c>
      <c r="Y232" s="60">
        <v>0</v>
      </c>
      <c r="Z232" s="64" t="str">
        <f t="shared" si="35"/>
        <v>NA</v>
      </c>
      <c r="AA232" s="44" t="s">
        <v>40</v>
      </c>
      <c r="AB232" s="44" t="s">
        <v>40</v>
      </c>
      <c r="AC232" s="44" t="s">
        <v>40</v>
      </c>
      <c r="AD232" s="45" t="s">
        <v>40</v>
      </c>
      <c r="AE232" s="44" t="s">
        <v>40</v>
      </c>
      <c r="AF232" s="68" t="s">
        <v>40</v>
      </c>
      <c r="AG232" s="44" t="s">
        <v>40</v>
      </c>
      <c r="AH232" s="44" t="s">
        <v>40</v>
      </c>
      <c r="AI232" s="59" t="str">
        <f t="shared" si="36"/>
        <v>NA</v>
      </c>
      <c r="AJ232" s="67" t="str">
        <f t="shared" si="36"/>
        <v>NA</v>
      </c>
      <c r="AK232" s="57" t="str">
        <f t="shared" si="36"/>
        <v>NA</v>
      </c>
    </row>
    <row r="233" spans="1:37" ht="16" customHeight="1" x14ac:dyDescent="0.25">
      <c r="A233" s="42">
        <v>226</v>
      </c>
      <c r="B233" s="39" t="s">
        <v>42</v>
      </c>
      <c r="C233" s="40" t="str">
        <f t="shared" ca="1" si="37"/>
        <v>EN EJECUCION</v>
      </c>
      <c r="D233" s="41">
        <f t="shared" ca="1" si="33"/>
        <v>0.35537190082644626</v>
      </c>
      <c r="E233" s="57" t="s">
        <v>1337</v>
      </c>
      <c r="F233" s="57" t="s">
        <v>1338</v>
      </c>
      <c r="G233" s="66">
        <v>52842671</v>
      </c>
      <c r="H233" s="58" t="str">
        <f t="shared" si="34"/>
        <v>ADRIANA TANGARIFE CARVAJAL</v>
      </c>
      <c r="I233" s="58">
        <f t="shared" si="34"/>
        <v>52842671</v>
      </c>
      <c r="J233" s="66"/>
      <c r="K233" s="57" t="s">
        <v>1339</v>
      </c>
      <c r="L233" s="43" t="s">
        <v>1340</v>
      </c>
      <c r="M233" s="76" t="s">
        <v>1341</v>
      </c>
      <c r="N233" s="81">
        <v>44056</v>
      </c>
      <c r="O233" s="82">
        <v>1363</v>
      </c>
      <c r="P233" s="76" t="str">
        <f>VLOOKUP(O233,[1]Listas!$A$2:$B$16,2,0)</f>
        <v>Fortalecimiento de la gestión local y de las acciones de vigilancia y control</v>
      </c>
      <c r="Q233" s="60" t="s">
        <v>48</v>
      </c>
      <c r="R233" s="61">
        <v>26280000</v>
      </c>
      <c r="S233" s="65">
        <v>44061</v>
      </c>
      <c r="T233" s="59">
        <v>44182</v>
      </c>
      <c r="U233" s="76" t="s">
        <v>41</v>
      </c>
      <c r="V233" s="76" t="s">
        <v>1342</v>
      </c>
      <c r="W233" s="80" t="s">
        <v>1306</v>
      </c>
      <c r="X233" s="60" t="s">
        <v>40</v>
      </c>
      <c r="Y233" s="60">
        <v>0</v>
      </c>
      <c r="Z233" s="64" t="str">
        <f t="shared" si="35"/>
        <v>NA</v>
      </c>
      <c r="AA233" s="44" t="s">
        <v>40</v>
      </c>
      <c r="AB233" s="44" t="s">
        <v>40</v>
      </c>
      <c r="AC233" s="44" t="s">
        <v>40</v>
      </c>
      <c r="AD233" s="45" t="s">
        <v>40</v>
      </c>
      <c r="AE233" s="44" t="s">
        <v>40</v>
      </c>
      <c r="AF233" s="68" t="s">
        <v>40</v>
      </c>
      <c r="AG233" s="44" t="s">
        <v>40</v>
      </c>
      <c r="AH233" s="44" t="s">
        <v>40</v>
      </c>
      <c r="AI233" s="59" t="str">
        <f t="shared" si="36"/>
        <v>NA</v>
      </c>
      <c r="AJ233" s="67" t="str">
        <f t="shared" si="36"/>
        <v>NA</v>
      </c>
      <c r="AK233" s="57" t="str">
        <f t="shared" si="36"/>
        <v>NA</v>
      </c>
    </row>
    <row r="234" spans="1:37" ht="16" customHeight="1" x14ac:dyDescent="0.25">
      <c r="A234" s="42">
        <v>227</v>
      </c>
      <c r="B234" s="39" t="s">
        <v>302</v>
      </c>
      <c r="C234" s="40" t="str">
        <f t="shared" ca="1" si="37"/>
        <v>EN EJECUCION</v>
      </c>
      <c r="D234" s="41">
        <f t="shared" ca="1" si="33"/>
        <v>0.68333333333333335</v>
      </c>
      <c r="E234" s="57" t="s">
        <v>1343</v>
      </c>
      <c r="F234" s="57" t="s">
        <v>1344</v>
      </c>
      <c r="G234" s="66" t="s">
        <v>1345</v>
      </c>
      <c r="H234" s="58" t="s">
        <v>1346</v>
      </c>
      <c r="I234" s="58">
        <v>80172987</v>
      </c>
      <c r="J234" s="66"/>
      <c r="K234" s="57" t="s">
        <v>1347</v>
      </c>
      <c r="L234" s="43" t="s">
        <v>1348</v>
      </c>
      <c r="M234" s="76" t="s">
        <v>1349</v>
      </c>
      <c r="N234" s="84">
        <v>44057</v>
      </c>
      <c r="O234" s="60">
        <v>3</v>
      </c>
      <c r="P234" s="76" t="str">
        <f>VLOOKUP(O234,[1]Listas!$A$2:$B$16,2,0)</f>
        <v>Servicios ded publicidad y  el suministro o tiempo publicitario</v>
      </c>
      <c r="Q234" s="60" t="s">
        <v>48</v>
      </c>
      <c r="R234" s="61">
        <v>13090000</v>
      </c>
      <c r="S234" s="65">
        <v>44063</v>
      </c>
      <c r="T234" s="59">
        <v>44123</v>
      </c>
      <c r="U234" s="76" t="s">
        <v>41</v>
      </c>
      <c r="V234" s="78"/>
      <c r="W234" s="57" t="s">
        <v>40</v>
      </c>
      <c r="X234" s="60" t="s">
        <v>40</v>
      </c>
      <c r="Y234" s="60">
        <v>0</v>
      </c>
      <c r="Z234" s="64" t="str">
        <f t="shared" si="35"/>
        <v>NA</v>
      </c>
      <c r="AA234" s="44" t="s">
        <v>40</v>
      </c>
      <c r="AB234" s="44" t="s">
        <v>40</v>
      </c>
      <c r="AC234" s="44" t="s">
        <v>40</v>
      </c>
      <c r="AD234" s="45" t="s">
        <v>40</v>
      </c>
      <c r="AE234" s="44" t="s">
        <v>40</v>
      </c>
      <c r="AF234" s="68" t="s">
        <v>40</v>
      </c>
      <c r="AG234" s="44" t="s">
        <v>40</v>
      </c>
      <c r="AH234" s="44" t="s">
        <v>40</v>
      </c>
      <c r="AI234" s="59">
        <v>44094</v>
      </c>
      <c r="AJ234" s="67">
        <v>1</v>
      </c>
      <c r="AK234" s="57" t="s">
        <v>68</v>
      </c>
    </row>
    <row r="235" spans="1:37" ht="16" customHeight="1" x14ac:dyDescent="0.25">
      <c r="A235" s="42">
        <v>228</v>
      </c>
      <c r="B235" s="39" t="s">
        <v>42</v>
      </c>
      <c r="C235" s="40" t="str">
        <f t="shared" ca="1" si="37"/>
        <v>EN EJECUCION</v>
      </c>
      <c r="D235" s="41">
        <f t="shared" ca="1" si="33"/>
        <v>0.34710743801652894</v>
      </c>
      <c r="E235" s="57" t="s">
        <v>1350</v>
      </c>
      <c r="F235" s="57" t="s">
        <v>1351</v>
      </c>
      <c r="G235" s="66">
        <v>1032363540</v>
      </c>
      <c r="H235" s="58" t="str">
        <f t="shared" ref="H235:I268" si="38">+F235</f>
        <v>JONATHAN ALEXI GUTIERREZ ROMERO</v>
      </c>
      <c r="I235" s="58">
        <f t="shared" si="38"/>
        <v>1032363540</v>
      </c>
      <c r="J235" s="66"/>
      <c r="K235" s="57" t="s">
        <v>1352</v>
      </c>
      <c r="L235" s="43" t="s">
        <v>1353</v>
      </c>
      <c r="M235" s="76" t="s">
        <v>1354</v>
      </c>
      <c r="N235" s="81">
        <v>44057</v>
      </c>
      <c r="O235" s="82">
        <v>1363</v>
      </c>
      <c r="P235" s="76" t="str">
        <f>VLOOKUP(O235,[1]Listas!$A$2:$B$16,2,0)</f>
        <v>Fortalecimiento de la gestión local y de las acciones de vigilancia y control</v>
      </c>
      <c r="Q235" s="60" t="s">
        <v>48</v>
      </c>
      <c r="R235" s="61">
        <v>26280000</v>
      </c>
      <c r="S235" s="65">
        <v>44062</v>
      </c>
      <c r="T235" s="59">
        <v>44183</v>
      </c>
      <c r="U235" s="76" t="s">
        <v>41</v>
      </c>
      <c r="V235" s="76" t="s">
        <v>1342</v>
      </c>
      <c r="W235" s="80" t="s">
        <v>1306</v>
      </c>
      <c r="X235" s="60" t="s">
        <v>40</v>
      </c>
      <c r="Y235" s="60">
        <v>0</v>
      </c>
      <c r="Z235" s="64" t="str">
        <f t="shared" si="35"/>
        <v>NA</v>
      </c>
      <c r="AA235" s="44" t="s">
        <v>40</v>
      </c>
      <c r="AB235" s="44" t="s">
        <v>40</v>
      </c>
      <c r="AC235" s="44" t="s">
        <v>40</v>
      </c>
      <c r="AD235" s="45" t="s">
        <v>40</v>
      </c>
      <c r="AE235" s="44" t="s">
        <v>40</v>
      </c>
      <c r="AF235" s="68" t="s">
        <v>40</v>
      </c>
      <c r="AG235" s="44" t="s">
        <v>40</v>
      </c>
      <c r="AH235" s="44" t="s">
        <v>40</v>
      </c>
      <c r="AI235" s="59" t="str">
        <f t="shared" ref="AI235:AK276" si="39">+AE235</f>
        <v>NA</v>
      </c>
      <c r="AJ235" s="67" t="str">
        <f t="shared" si="39"/>
        <v>NA</v>
      </c>
      <c r="AK235" s="57" t="str">
        <f t="shared" si="39"/>
        <v>NA</v>
      </c>
    </row>
    <row r="236" spans="1:37" ht="16" customHeight="1" x14ac:dyDescent="0.25">
      <c r="A236" s="42">
        <v>229</v>
      </c>
      <c r="B236" s="39" t="s">
        <v>42</v>
      </c>
      <c r="C236" s="40" t="str">
        <f t="shared" ca="1" si="37"/>
        <v>EN EJECUCION</v>
      </c>
      <c r="D236" s="41">
        <f t="shared" ca="1" si="33"/>
        <v>0.34710743801652894</v>
      </c>
      <c r="E236" s="57" t="s">
        <v>1355</v>
      </c>
      <c r="F236" s="57" t="s">
        <v>1356</v>
      </c>
      <c r="G236" s="66">
        <v>11441649</v>
      </c>
      <c r="H236" s="58" t="str">
        <f t="shared" si="38"/>
        <v>GILLAND RODOLFO LÓPEZ SANTAMARÍA</v>
      </c>
      <c r="I236" s="58">
        <f t="shared" si="38"/>
        <v>11441649</v>
      </c>
      <c r="J236" s="66"/>
      <c r="K236" s="57" t="s">
        <v>1357</v>
      </c>
      <c r="L236" s="43" t="s">
        <v>1358</v>
      </c>
      <c r="M236" s="76" t="s">
        <v>290</v>
      </c>
      <c r="N236" s="81">
        <v>44057</v>
      </c>
      <c r="O236" s="85">
        <v>1363</v>
      </c>
      <c r="P236" s="76" t="str">
        <f>VLOOKUP(O236,[1]Listas!$A$2:$B$16,2,0)</f>
        <v>Fortalecimiento de la gestión local y de las acciones de vigilancia y control</v>
      </c>
      <c r="Q236" s="60" t="s">
        <v>48</v>
      </c>
      <c r="R236" s="61">
        <v>26280000</v>
      </c>
      <c r="S236" s="65">
        <v>44062</v>
      </c>
      <c r="T236" s="59">
        <v>44183</v>
      </c>
      <c r="U236" s="76" t="s">
        <v>41</v>
      </c>
      <c r="V236" s="76" t="s">
        <v>1359</v>
      </c>
      <c r="W236" s="80" t="s">
        <v>1306</v>
      </c>
      <c r="X236" s="60" t="s">
        <v>40</v>
      </c>
      <c r="Y236" s="60">
        <v>0</v>
      </c>
      <c r="Z236" s="64" t="str">
        <f t="shared" si="35"/>
        <v>NA</v>
      </c>
      <c r="AA236" s="44" t="s">
        <v>40</v>
      </c>
      <c r="AB236" s="44" t="s">
        <v>40</v>
      </c>
      <c r="AC236" s="44" t="s">
        <v>40</v>
      </c>
      <c r="AD236" s="45" t="s">
        <v>40</v>
      </c>
      <c r="AE236" s="44" t="s">
        <v>40</v>
      </c>
      <c r="AF236" s="68" t="s">
        <v>40</v>
      </c>
      <c r="AG236" s="44" t="s">
        <v>40</v>
      </c>
      <c r="AH236" s="44" t="s">
        <v>40</v>
      </c>
      <c r="AI236" s="59" t="str">
        <f t="shared" si="39"/>
        <v>NA</v>
      </c>
      <c r="AJ236" s="67" t="str">
        <f t="shared" si="39"/>
        <v>NA</v>
      </c>
      <c r="AK236" s="57" t="str">
        <f t="shared" si="39"/>
        <v>NA</v>
      </c>
    </row>
    <row r="237" spans="1:37" ht="16" customHeight="1" x14ac:dyDescent="0.25">
      <c r="A237" s="42">
        <v>230</v>
      </c>
      <c r="B237" s="39" t="s">
        <v>42</v>
      </c>
      <c r="C237" s="40" t="str">
        <f t="shared" ca="1" si="37"/>
        <v>EN EJECUCION</v>
      </c>
      <c r="D237" s="41">
        <f t="shared" ca="1" si="33"/>
        <v>0.34710743801652894</v>
      </c>
      <c r="E237" s="57" t="s">
        <v>1360</v>
      </c>
      <c r="F237" s="57" t="s">
        <v>1361</v>
      </c>
      <c r="G237" s="66">
        <v>52451521</v>
      </c>
      <c r="H237" s="58" t="str">
        <f t="shared" si="38"/>
        <v>CLAUDIA MAYERLY RUIZ NEIRA</v>
      </c>
      <c r="I237" s="58">
        <f t="shared" si="38"/>
        <v>52451521</v>
      </c>
      <c r="J237" s="66"/>
      <c r="K237" s="57" t="s">
        <v>1362</v>
      </c>
      <c r="L237" s="43" t="s">
        <v>1363</v>
      </c>
      <c r="M237" s="76" t="s">
        <v>272</v>
      </c>
      <c r="N237" s="81">
        <v>44057</v>
      </c>
      <c r="O237" s="82">
        <v>1363</v>
      </c>
      <c r="P237" s="76" t="str">
        <f>VLOOKUP(O237,[1]Listas!$A$2:$B$16,2,0)</f>
        <v>Fortalecimiento de la gestión local y de las acciones de vigilancia y control</v>
      </c>
      <c r="Q237" s="60" t="s">
        <v>48</v>
      </c>
      <c r="R237" s="61">
        <v>16800000</v>
      </c>
      <c r="S237" s="65">
        <v>44062</v>
      </c>
      <c r="T237" s="59">
        <v>44183</v>
      </c>
      <c r="U237" s="76" t="s">
        <v>41</v>
      </c>
      <c r="V237" s="76" t="s">
        <v>1364</v>
      </c>
      <c r="W237" s="80" t="s">
        <v>1306</v>
      </c>
      <c r="X237" s="60" t="s">
        <v>40</v>
      </c>
      <c r="Y237" s="60">
        <v>0</v>
      </c>
      <c r="Z237" s="64" t="str">
        <f t="shared" si="35"/>
        <v>NA</v>
      </c>
      <c r="AA237" s="44" t="s">
        <v>40</v>
      </c>
      <c r="AB237" s="44" t="s">
        <v>40</v>
      </c>
      <c r="AC237" s="44" t="s">
        <v>40</v>
      </c>
      <c r="AD237" s="45" t="s">
        <v>40</v>
      </c>
      <c r="AE237" s="44" t="s">
        <v>40</v>
      </c>
      <c r="AF237" s="68" t="s">
        <v>40</v>
      </c>
      <c r="AG237" s="44" t="s">
        <v>40</v>
      </c>
      <c r="AH237" s="44" t="s">
        <v>40</v>
      </c>
      <c r="AI237" s="59" t="str">
        <f t="shared" si="39"/>
        <v>NA</v>
      </c>
      <c r="AJ237" s="67" t="str">
        <f t="shared" si="39"/>
        <v>NA</v>
      </c>
      <c r="AK237" s="57" t="str">
        <f t="shared" si="39"/>
        <v>NA</v>
      </c>
    </row>
    <row r="238" spans="1:37" ht="16" customHeight="1" x14ac:dyDescent="0.25">
      <c r="A238" s="42">
        <v>231</v>
      </c>
      <c r="B238" s="39" t="s">
        <v>42</v>
      </c>
      <c r="C238" s="40" t="str">
        <f t="shared" ca="1" si="37"/>
        <v>EN EJECUCION</v>
      </c>
      <c r="D238" s="41">
        <f t="shared" ca="1" si="33"/>
        <v>0.34710743801652894</v>
      </c>
      <c r="E238" s="57" t="s">
        <v>1365</v>
      </c>
      <c r="F238" s="57" t="s">
        <v>1366</v>
      </c>
      <c r="G238" s="66">
        <v>1030589781</v>
      </c>
      <c r="H238" s="58" t="str">
        <f t="shared" si="38"/>
        <v>ANA MERCEDES MACA MEDINA</v>
      </c>
      <c r="I238" s="58">
        <f t="shared" si="38"/>
        <v>1030589781</v>
      </c>
      <c r="J238" s="66"/>
      <c r="K238" s="57" t="s">
        <v>1367</v>
      </c>
      <c r="L238" s="43" t="s">
        <v>1368</v>
      </c>
      <c r="M238" s="76" t="s">
        <v>272</v>
      </c>
      <c r="N238" s="81">
        <v>44057</v>
      </c>
      <c r="O238" s="82">
        <v>1363</v>
      </c>
      <c r="P238" s="76" t="str">
        <f>VLOOKUP(O238,[1]Listas!$A$2:$B$16,2,0)</f>
        <v>Fortalecimiento de la gestión local y de las acciones de vigilancia y control</v>
      </c>
      <c r="Q238" s="60" t="s">
        <v>48</v>
      </c>
      <c r="R238" s="69">
        <v>16800000</v>
      </c>
      <c r="S238" s="65">
        <v>44062</v>
      </c>
      <c r="T238" s="59">
        <v>44183</v>
      </c>
      <c r="U238" s="76" t="s">
        <v>41</v>
      </c>
      <c r="V238" s="76" t="s">
        <v>1369</v>
      </c>
      <c r="W238" s="80" t="s">
        <v>1306</v>
      </c>
      <c r="X238" s="60" t="s">
        <v>40</v>
      </c>
      <c r="Y238" s="60">
        <v>0</v>
      </c>
      <c r="Z238" s="64" t="str">
        <f t="shared" si="35"/>
        <v>NA</v>
      </c>
      <c r="AA238" s="44" t="s">
        <v>40</v>
      </c>
      <c r="AB238" s="44" t="s">
        <v>40</v>
      </c>
      <c r="AC238" s="44" t="s">
        <v>40</v>
      </c>
      <c r="AD238" s="45" t="s">
        <v>40</v>
      </c>
      <c r="AE238" s="44" t="s">
        <v>40</v>
      </c>
      <c r="AF238" s="68" t="s">
        <v>40</v>
      </c>
      <c r="AG238" s="44" t="s">
        <v>40</v>
      </c>
      <c r="AH238" s="44" t="s">
        <v>40</v>
      </c>
      <c r="AI238" s="59" t="str">
        <f t="shared" si="39"/>
        <v>NA</v>
      </c>
      <c r="AJ238" s="67" t="str">
        <f t="shared" si="39"/>
        <v>NA</v>
      </c>
      <c r="AK238" s="57" t="str">
        <f t="shared" si="39"/>
        <v>NA</v>
      </c>
    </row>
    <row r="239" spans="1:37" ht="16" customHeight="1" x14ac:dyDescent="0.25">
      <c r="A239" s="42">
        <v>232</v>
      </c>
      <c r="B239" s="39" t="s">
        <v>42</v>
      </c>
      <c r="C239" s="40" t="str">
        <f t="shared" ca="1" si="37"/>
        <v>EN EJECUCION</v>
      </c>
      <c r="D239" s="41">
        <f t="shared" ca="1" si="33"/>
        <v>0.31343283582089554</v>
      </c>
      <c r="E239" s="57" t="s">
        <v>1370</v>
      </c>
      <c r="F239" s="57" t="s">
        <v>1371</v>
      </c>
      <c r="G239" s="66">
        <v>52431180</v>
      </c>
      <c r="H239" s="58" t="str">
        <f t="shared" si="38"/>
        <v>CLAUDIA MARCELA BENAVIDES TORRES</v>
      </c>
      <c r="I239" s="58">
        <f t="shared" si="38"/>
        <v>52431180</v>
      </c>
      <c r="J239" s="66"/>
      <c r="K239" s="57" t="s">
        <v>1372</v>
      </c>
      <c r="L239" s="43" t="s">
        <v>1373</v>
      </c>
      <c r="M239" s="76" t="s">
        <v>789</v>
      </c>
      <c r="N239" s="81">
        <v>44057</v>
      </c>
      <c r="O239" s="82">
        <v>1363</v>
      </c>
      <c r="P239" s="76" t="str">
        <f>VLOOKUP(O239,[1]Listas!$A$2:$B$16,2,0)</f>
        <v>Fortalecimiento de la gestión local y de las acciones de vigilancia y control</v>
      </c>
      <c r="Q239" s="60" t="s">
        <v>48</v>
      </c>
      <c r="R239" s="69">
        <v>11402967</v>
      </c>
      <c r="S239" s="65">
        <v>44062</v>
      </c>
      <c r="T239" s="59">
        <v>44196</v>
      </c>
      <c r="U239" s="76" t="s">
        <v>41</v>
      </c>
      <c r="V239" s="76" t="s">
        <v>1374</v>
      </c>
      <c r="W239" s="57" t="s">
        <v>67</v>
      </c>
      <c r="X239" s="60" t="s">
        <v>40</v>
      </c>
      <c r="Y239" s="60">
        <v>0</v>
      </c>
      <c r="Z239" s="64" t="str">
        <f t="shared" si="35"/>
        <v>NA</v>
      </c>
      <c r="AA239" s="44" t="s">
        <v>40</v>
      </c>
      <c r="AB239" s="44" t="s">
        <v>40</v>
      </c>
      <c r="AC239" s="44" t="s">
        <v>40</v>
      </c>
      <c r="AD239" s="45" t="s">
        <v>40</v>
      </c>
      <c r="AE239" s="44" t="s">
        <v>40</v>
      </c>
      <c r="AF239" s="68" t="s">
        <v>40</v>
      </c>
      <c r="AG239" s="44" t="s">
        <v>40</v>
      </c>
      <c r="AH239" s="44" t="s">
        <v>40</v>
      </c>
      <c r="AI239" s="59" t="str">
        <f t="shared" si="39"/>
        <v>NA</v>
      </c>
      <c r="AJ239" s="67" t="str">
        <f t="shared" si="39"/>
        <v>NA</v>
      </c>
      <c r="AK239" s="57" t="str">
        <f t="shared" si="39"/>
        <v>NA</v>
      </c>
    </row>
    <row r="240" spans="1:37" ht="16" customHeight="1" x14ac:dyDescent="0.25">
      <c r="A240" s="42">
        <v>233</v>
      </c>
      <c r="B240" s="39" t="s">
        <v>42</v>
      </c>
      <c r="C240" s="40" t="str">
        <f t="shared" ca="1" si="37"/>
        <v>EN EJECUCION</v>
      </c>
      <c r="D240" s="41">
        <f t="shared" ca="1" si="33"/>
        <v>0.30303030303030304</v>
      </c>
      <c r="E240" s="57" t="s">
        <v>1375</v>
      </c>
      <c r="F240" s="57" t="s">
        <v>1376</v>
      </c>
      <c r="G240" s="66">
        <v>80822026</v>
      </c>
      <c r="H240" s="58" t="str">
        <f t="shared" si="38"/>
        <v>JEISON OVALLE TORRES</v>
      </c>
      <c r="I240" s="58">
        <f t="shared" si="38"/>
        <v>80822026</v>
      </c>
      <c r="J240" s="66"/>
      <c r="K240" s="57" t="s">
        <v>1377</v>
      </c>
      <c r="L240" s="43" t="s">
        <v>1378</v>
      </c>
      <c r="M240" s="76" t="s">
        <v>1379</v>
      </c>
      <c r="N240" s="81">
        <v>44057</v>
      </c>
      <c r="O240" s="82">
        <v>1363</v>
      </c>
      <c r="P240" s="76" t="str">
        <f>VLOOKUP(O240,[1]Listas!$A$2:$B$16,2,0)</f>
        <v>Fortalecimiento de la gestión local y de las acciones de vigilancia y control</v>
      </c>
      <c r="Q240" s="60" t="s">
        <v>48</v>
      </c>
      <c r="R240" s="69">
        <v>13176666</v>
      </c>
      <c r="S240" s="65">
        <v>44064</v>
      </c>
      <c r="T240" s="59">
        <v>44196</v>
      </c>
      <c r="U240" s="76" t="s">
        <v>41</v>
      </c>
      <c r="V240" s="76" t="s">
        <v>1380</v>
      </c>
      <c r="W240" s="57" t="s">
        <v>401</v>
      </c>
      <c r="X240" s="60" t="s">
        <v>40</v>
      </c>
      <c r="Y240" s="60">
        <v>0</v>
      </c>
      <c r="Z240" s="64" t="str">
        <f t="shared" si="35"/>
        <v>NA</v>
      </c>
      <c r="AA240" s="44" t="s">
        <v>40</v>
      </c>
      <c r="AB240" s="44" t="s">
        <v>40</v>
      </c>
      <c r="AC240" s="44" t="s">
        <v>40</v>
      </c>
      <c r="AD240" s="45" t="s">
        <v>40</v>
      </c>
      <c r="AE240" s="44" t="s">
        <v>40</v>
      </c>
      <c r="AF240" s="68" t="s">
        <v>40</v>
      </c>
      <c r="AG240" s="44" t="s">
        <v>40</v>
      </c>
      <c r="AH240" s="44" t="s">
        <v>40</v>
      </c>
      <c r="AI240" s="59" t="str">
        <f t="shared" si="39"/>
        <v>NA</v>
      </c>
      <c r="AJ240" s="67" t="str">
        <f t="shared" si="39"/>
        <v>NA</v>
      </c>
      <c r="AK240" s="57" t="str">
        <f t="shared" si="39"/>
        <v>NA</v>
      </c>
    </row>
    <row r="241" spans="1:37" ht="16" customHeight="1" x14ac:dyDescent="0.25">
      <c r="A241" s="42">
        <v>234</v>
      </c>
      <c r="B241" s="39" t="s">
        <v>42</v>
      </c>
      <c r="C241" s="40" t="str">
        <f t="shared" ca="1" si="37"/>
        <v>EN EJECUCION</v>
      </c>
      <c r="D241" s="41">
        <f t="shared" ca="1" si="33"/>
        <v>0.34710743801652894</v>
      </c>
      <c r="E241" s="57" t="s">
        <v>1381</v>
      </c>
      <c r="F241" s="57" t="s">
        <v>1382</v>
      </c>
      <c r="G241" s="66">
        <v>45486969</v>
      </c>
      <c r="H241" s="58" t="str">
        <f t="shared" si="38"/>
        <v xml:space="preserve">ENIA DEL ROSARIO GOMEZ OCHOA </v>
      </c>
      <c r="I241" s="58">
        <f t="shared" si="38"/>
        <v>45486969</v>
      </c>
      <c r="J241" s="66"/>
      <c r="K241" s="57" t="s">
        <v>1383</v>
      </c>
      <c r="L241" s="43" t="s">
        <v>1384</v>
      </c>
      <c r="M241" s="76" t="s">
        <v>1385</v>
      </c>
      <c r="N241" s="81">
        <v>44057</v>
      </c>
      <c r="O241" s="82">
        <v>1363</v>
      </c>
      <c r="P241" s="76" t="str">
        <f>VLOOKUP(O241,[1]Listas!$A$2:$B$16,2,0)</f>
        <v>Fortalecimiento de la gestión local y de las acciones de vigilancia y control</v>
      </c>
      <c r="Q241" s="60" t="s">
        <v>48</v>
      </c>
      <c r="R241" s="69">
        <v>22048000</v>
      </c>
      <c r="S241" s="65">
        <v>44062</v>
      </c>
      <c r="T241" s="59">
        <v>44183</v>
      </c>
      <c r="U241" s="76" t="s">
        <v>41</v>
      </c>
      <c r="V241" s="76" t="s">
        <v>1386</v>
      </c>
      <c r="W241" s="80"/>
      <c r="X241" s="60" t="s">
        <v>40</v>
      </c>
      <c r="Y241" s="60">
        <v>0</v>
      </c>
      <c r="Z241" s="64" t="str">
        <f t="shared" si="35"/>
        <v>NA</v>
      </c>
      <c r="AA241" s="44" t="s">
        <v>40</v>
      </c>
      <c r="AB241" s="44" t="s">
        <v>40</v>
      </c>
      <c r="AC241" s="44" t="s">
        <v>40</v>
      </c>
      <c r="AD241" s="45" t="s">
        <v>40</v>
      </c>
      <c r="AE241" s="44" t="s">
        <v>40</v>
      </c>
      <c r="AF241" s="68" t="s">
        <v>40</v>
      </c>
      <c r="AG241" s="44" t="s">
        <v>40</v>
      </c>
      <c r="AH241" s="44" t="s">
        <v>40</v>
      </c>
      <c r="AI241" s="59" t="str">
        <f t="shared" si="39"/>
        <v>NA</v>
      </c>
      <c r="AJ241" s="67" t="str">
        <f t="shared" si="39"/>
        <v>NA</v>
      </c>
      <c r="AK241" s="57" t="str">
        <f t="shared" si="39"/>
        <v>NA</v>
      </c>
    </row>
    <row r="242" spans="1:37" ht="16" customHeight="1" x14ac:dyDescent="0.25">
      <c r="A242" s="42">
        <v>235</v>
      </c>
      <c r="B242" s="39" t="s">
        <v>42</v>
      </c>
      <c r="C242" s="40" t="str">
        <f t="shared" ca="1" si="37"/>
        <v>EN EJECUCION</v>
      </c>
      <c r="D242" s="41">
        <f t="shared" ca="1" si="33"/>
        <v>0.31343283582089554</v>
      </c>
      <c r="E242" s="57" t="s">
        <v>1387</v>
      </c>
      <c r="F242" s="57" t="s">
        <v>1388</v>
      </c>
      <c r="G242" s="66">
        <v>1014188055</v>
      </c>
      <c r="H242" s="58" t="str">
        <f t="shared" si="38"/>
        <v>JAIRO OSWALDO MARTINEZ GARNICA</v>
      </c>
      <c r="I242" s="58">
        <f t="shared" si="38"/>
        <v>1014188055</v>
      </c>
      <c r="J242" s="66"/>
      <c r="K242" s="57" t="s">
        <v>1389</v>
      </c>
      <c r="L242" s="43" t="s">
        <v>1390</v>
      </c>
      <c r="M242" s="76" t="s">
        <v>1391</v>
      </c>
      <c r="N242" s="81">
        <v>44057</v>
      </c>
      <c r="O242" s="85">
        <v>1378</v>
      </c>
      <c r="P242" s="76" t="str">
        <f>VLOOKUP(O242,[1]Listas!$A$2:$B$16,2,0)</f>
        <v>Igualdad y autonomía para una Kennedy incluyente</v>
      </c>
      <c r="Q242" s="60" t="s">
        <v>48</v>
      </c>
      <c r="R242" s="69">
        <v>18760000</v>
      </c>
      <c r="S242" s="65">
        <v>44062</v>
      </c>
      <c r="T242" s="59">
        <v>44196</v>
      </c>
      <c r="U242" s="76" t="s">
        <v>41</v>
      </c>
      <c r="V242" s="76" t="s">
        <v>1392</v>
      </c>
      <c r="W242" s="57" t="s">
        <v>51</v>
      </c>
      <c r="X242" s="60" t="s">
        <v>40</v>
      </c>
      <c r="Y242" s="60">
        <v>0</v>
      </c>
      <c r="Z242" s="64" t="str">
        <f t="shared" si="35"/>
        <v>NA</v>
      </c>
      <c r="AA242" s="44" t="s">
        <v>40</v>
      </c>
      <c r="AB242" s="44" t="s">
        <v>40</v>
      </c>
      <c r="AC242" s="44" t="s">
        <v>40</v>
      </c>
      <c r="AD242" s="45" t="s">
        <v>40</v>
      </c>
      <c r="AE242" s="44" t="s">
        <v>40</v>
      </c>
      <c r="AF242" s="68" t="s">
        <v>40</v>
      </c>
      <c r="AG242" s="44" t="s">
        <v>40</v>
      </c>
      <c r="AH242" s="44" t="s">
        <v>40</v>
      </c>
      <c r="AI242" s="59" t="str">
        <f t="shared" si="39"/>
        <v>NA</v>
      </c>
      <c r="AJ242" s="67" t="str">
        <f t="shared" si="39"/>
        <v>NA</v>
      </c>
      <c r="AK242" s="57" t="str">
        <f t="shared" si="39"/>
        <v>NA</v>
      </c>
    </row>
    <row r="243" spans="1:37" ht="16" customHeight="1" x14ac:dyDescent="0.25">
      <c r="A243" s="42">
        <v>236</v>
      </c>
      <c r="B243" s="39" t="s">
        <v>42</v>
      </c>
      <c r="C243" s="40" t="str">
        <f t="shared" ca="1" si="37"/>
        <v>EN EJECUCION</v>
      </c>
      <c r="D243" s="41">
        <f t="shared" ca="1" si="33"/>
        <v>0.31343283582089554</v>
      </c>
      <c r="E243" s="57" t="s">
        <v>1393</v>
      </c>
      <c r="F243" s="57" t="s">
        <v>1394</v>
      </c>
      <c r="G243" s="66">
        <v>1013638738</v>
      </c>
      <c r="H243" s="58" t="str">
        <f t="shared" si="38"/>
        <v>MIGUEL ANGEL DIAZ RAMIREZ</v>
      </c>
      <c r="I243" s="58">
        <f t="shared" si="38"/>
        <v>1013638738</v>
      </c>
      <c r="J243" s="66"/>
      <c r="K243" s="57" t="s">
        <v>1395</v>
      </c>
      <c r="L243" s="43" t="s">
        <v>1396</v>
      </c>
      <c r="M243" s="76" t="s">
        <v>789</v>
      </c>
      <c r="N243" s="84">
        <v>44057</v>
      </c>
      <c r="O243" s="82">
        <v>1363</v>
      </c>
      <c r="P243" s="76" t="str">
        <f>VLOOKUP(O243,[1]Listas!$A$2:$B$16,2,0)</f>
        <v>Fortalecimiento de la gestión local y de las acciones de vigilancia y control</v>
      </c>
      <c r="Q243" s="60" t="s">
        <v>48</v>
      </c>
      <c r="R243" s="69">
        <v>11402967</v>
      </c>
      <c r="S243" s="65">
        <v>44062</v>
      </c>
      <c r="T243" s="59">
        <v>44196</v>
      </c>
      <c r="U243" s="76" t="s">
        <v>41</v>
      </c>
      <c r="V243" s="76" t="s">
        <v>1397</v>
      </c>
      <c r="W243" s="57" t="s">
        <v>67</v>
      </c>
      <c r="X243" s="60" t="s">
        <v>40</v>
      </c>
      <c r="Y243" s="60">
        <v>0</v>
      </c>
      <c r="Z243" s="64" t="str">
        <f t="shared" si="35"/>
        <v>NA</v>
      </c>
      <c r="AA243" s="44" t="s">
        <v>40</v>
      </c>
      <c r="AB243" s="44" t="s">
        <v>40</v>
      </c>
      <c r="AC243" s="44" t="s">
        <v>40</v>
      </c>
      <c r="AD243" s="45" t="s">
        <v>40</v>
      </c>
      <c r="AE243" s="44" t="s">
        <v>40</v>
      </c>
      <c r="AF243" s="68" t="s">
        <v>40</v>
      </c>
      <c r="AG243" s="44" t="s">
        <v>40</v>
      </c>
      <c r="AH243" s="44" t="s">
        <v>40</v>
      </c>
      <c r="AI243" s="59" t="str">
        <f t="shared" si="39"/>
        <v>NA</v>
      </c>
      <c r="AJ243" s="67" t="str">
        <f t="shared" si="39"/>
        <v>NA</v>
      </c>
      <c r="AK243" s="57" t="str">
        <f t="shared" si="39"/>
        <v>NA</v>
      </c>
    </row>
    <row r="244" spans="1:37" ht="16" customHeight="1" x14ac:dyDescent="0.25">
      <c r="A244" s="42">
        <v>237</v>
      </c>
      <c r="B244" s="39" t="s">
        <v>42</v>
      </c>
      <c r="C244" s="40" t="str">
        <f t="shared" ca="1" si="37"/>
        <v>EN EJECUCION</v>
      </c>
      <c r="D244" s="41">
        <f t="shared" ca="1" si="33"/>
        <v>0.30827067669172931</v>
      </c>
      <c r="E244" s="57" t="s">
        <v>1398</v>
      </c>
      <c r="F244" s="57" t="s">
        <v>1399</v>
      </c>
      <c r="G244" s="66">
        <v>1010222904</v>
      </c>
      <c r="H244" s="58" t="str">
        <f t="shared" si="38"/>
        <v>MÓNICA ALEJANDRA GUERRA RICO</v>
      </c>
      <c r="I244" s="58">
        <f t="shared" si="38"/>
        <v>1010222904</v>
      </c>
      <c r="J244" s="66"/>
      <c r="K244" s="57" t="s">
        <v>1400</v>
      </c>
      <c r="L244" s="43" t="s">
        <v>1401</v>
      </c>
      <c r="M244" s="76" t="s">
        <v>1391</v>
      </c>
      <c r="N244" s="81">
        <v>44057</v>
      </c>
      <c r="O244" s="60">
        <v>1378</v>
      </c>
      <c r="P244" s="76" t="str">
        <f>VLOOKUP(O244,[1]Listas!$A$2:$B$16,2,0)</f>
        <v>Igualdad y autonomía para una Kennedy incluyente</v>
      </c>
      <c r="Q244" s="60" t="s">
        <v>48</v>
      </c>
      <c r="R244" s="86">
        <v>18760000</v>
      </c>
      <c r="S244" s="65">
        <v>44063</v>
      </c>
      <c r="T244" s="59">
        <v>44196</v>
      </c>
      <c r="U244" s="76" t="s">
        <v>41</v>
      </c>
      <c r="V244" s="76" t="s">
        <v>1402</v>
      </c>
      <c r="W244" s="57" t="s">
        <v>51</v>
      </c>
      <c r="X244" s="60" t="s">
        <v>40</v>
      </c>
      <c r="Y244" s="60">
        <v>0</v>
      </c>
      <c r="Z244" s="64" t="str">
        <f t="shared" si="35"/>
        <v>NA</v>
      </c>
      <c r="AA244" s="44" t="s">
        <v>40</v>
      </c>
      <c r="AB244" s="44" t="s">
        <v>40</v>
      </c>
      <c r="AC244" s="44" t="s">
        <v>40</v>
      </c>
      <c r="AD244" s="45" t="s">
        <v>40</v>
      </c>
      <c r="AE244" s="44" t="s">
        <v>40</v>
      </c>
      <c r="AF244" s="68" t="s">
        <v>40</v>
      </c>
      <c r="AG244" s="44" t="s">
        <v>40</v>
      </c>
      <c r="AH244" s="44" t="s">
        <v>40</v>
      </c>
      <c r="AI244" s="59" t="str">
        <f t="shared" si="39"/>
        <v>NA</v>
      </c>
      <c r="AJ244" s="67" t="str">
        <f t="shared" si="39"/>
        <v>NA</v>
      </c>
      <c r="AK244" s="57" t="str">
        <f t="shared" si="39"/>
        <v>NA</v>
      </c>
    </row>
    <row r="245" spans="1:37" ht="16" customHeight="1" x14ac:dyDescent="0.25">
      <c r="A245" s="42">
        <v>238</v>
      </c>
      <c r="B245" s="39" t="s">
        <v>42</v>
      </c>
      <c r="C245" s="40" t="str">
        <f t="shared" ca="1" si="37"/>
        <v>EN EJECUCION</v>
      </c>
      <c r="D245" s="41">
        <f t="shared" ca="1" si="33"/>
        <v>0.30303030303030304</v>
      </c>
      <c r="E245" s="57" t="s">
        <v>1403</v>
      </c>
      <c r="F245" s="57" t="s">
        <v>1404</v>
      </c>
      <c r="G245" s="66">
        <v>52904494</v>
      </c>
      <c r="H245" s="58" t="str">
        <f t="shared" si="38"/>
        <v>JACQUELINE HOYOS VILLAMIL</v>
      </c>
      <c r="I245" s="58">
        <f t="shared" si="38"/>
        <v>52904494</v>
      </c>
      <c r="J245" s="66"/>
      <c r="K245" s="57" t="s">
        <v>1405</v>
      </c>
      <c r="L245" s="43" t="s">
        <v>1406</v>
      </c>
      <c r="M245" s="76" t="s">
        <v>789</v>
      </c>
      <c r="N245" s="81">
        <v>44057</v>
      </c>
      <c r="O245" s="82">
        <v>1363</v>
      </c>
      <c r="P245" s="76" t="str">
        <f>VLOOKUP(O245,[1]Listas!$A$2:$B$16,2,0)</f>
        <v>Fortalecimiento de la gestión local y de las acciones de vigilancia y control</v>
      </c>
      <c r="Q245" s="60" t="s">
        <v>48</v>
      </c>
      <c r="R245" s="86">
        <v>11153266</v>
      </c>
      <c r="S245" s="65">
        <v>44064</v>
      </c>
      <c r="T245" s="59">
        <v>44196</v>
      </c>
      <c r="U245" s="76" t="s">
        <v>41</v>
      </c>
      <c r="V245" s="76" t="s">
        <v>1407</v>
      </c>
      <c r="W245" s="57" t="s">
        <v>67</v>
      </c>
      <c r="X245" s="60" t="s">
        <v>40</v>
      </c>
      <c r="Y245" s="60">
        <v>0</v>
      </c>
      <c r="Z245" s="64" t="str">
        <f t="shared" si="35"/>
        <v>NA</v>
      </c>
      <c r="AA245" s="44" t="s">
        <v>40</v>
      </c>
      <c r="AB245" s="44" t="s">
        <v>40</v>
      </c>
      <c r="AC245" s="44" t="s">
        <v>40</v>
      </c>
      <c r="AD245" s="45" t="s">
        <v>40</v>
      </c>
      <c r="AE245" s="44" t="s">
        <v>40</v>
      </c>
      <c r="AF245" s="68" t="s">
        <v>40</v>
      </c>
      <c r="AG245" s="44" t="s">
        <v>40</v>
      </c>
      <c r="AH245" s="44" t="s">
        <v>40</v>
      </c>
      <c r="AI245" s="59" t="str">
        <f t="shared" si="39"/>
        <v>NA</v>
      </c>
      <c r="AJ245" s="67" t="str">
        <f t="shared" si="39"/>
        <v>NA</v>
      </c>
      <c r="AK245" s="57" t="str">
        <f t="shared" si="39"/>
        <v>NA</v>
      </c>
    </row>
    <row r="246" spans="1:37" ht="16" customHeight="1" x14ac:dyDescent="0.25">
      <c r="A246" s="42">
        <v>239</v>
      </c>
      <c r="B246" s="39" t="s">
        <v>42</v>
      </c>
      <c r="C246" s="40" t="str">
        <f t="shared" ca="1" si="37"/>
        <v>EN EJECUCION</v>
      </c>
      <c r="D246" s="41">
        <f t="shared" ca="1" si="33"/>
        <v>0.31343283582089554</v>
      </c>
      <c r="E246" s="57" t="s">
        <v>1408</v>
      </c>
      <c r="F246" s="57" t="s">
        <v>1409</v>
      </c>
      <c r="G246" s="66">
        <v>1022382583</v>
      </c>
      <c r="H246" s="58" t="str">
        <f t="shared" si="38"/>
        <v>JESSICA ALEJANDRA VANEGAS BARRERA</v>
      </c>
      <c r="I246" s="58">
        <f t="shared" si="38"/>
        <v>1022382583</v>
      </c>
      <c r="J246" s="66"/>
      <c r="K246" s="57" t="s">
        <v>1410</v>
      </c>
      <c r="L246" s="43" t="s">
        <v>1411</v>
      </c>
      <c r="M246" s="76" t="s">
        <v>1412</v>
      </c>
      <c r="N246" s="81">
        <v>44057</v>
      </c>
      <c r="O246" s="82">
        <v>1363</v>
      </c>
      <c r="P246" s="76" t="str">
        <f>VLOOKUP(O246,[1]Listas!$A$2:$B$16,2,0)</f>
        <v>Fortalecimiento de la gestión local y de las acciones de vigilancia y control</v>
      </c>
      <c r="Q246" s="60" t="s">
        <v>48</v>
      </c>
      <c r="R246" s="86">
        <v>11070034</v>
      </c>
      <c r="S246" s="65">
        <v>44062</v>
      </c>
      <c r="T246" s="59">
        <v>44196</v>
      </c>
      <c r="U246" s="76" t="s">
        <v>41</v>
      </c>
      <c r="V246" s="76" t="s">
        <v>1413</v>
      </c>
      <c r="W246" s="57" t="s">
        <v>67</v>
      </c>
      <c r="X246" s="60" t="s">
        <v>40</v>
      </c>
      <c r="Y246" s="60">
        <v>0</v>
      </c>
      <c r="Z246" s="64" t="str">
        <f t="shared" si="35"/>
        <v>NA</v>
      </c>
      <c r="AA246" s="44" t="s">
        <v>40</v>
      </c>
      <c r="AB246" s="44" t="s">
        <v>40</v>
      </c>
      <c r="AC246" s="44" t="s">
        <v>40</v>
      </c>
      <c r="AD246" s="45" t="s">
        <v>40</v>
      </c>
      <c r="AE246" s="44" t="s">
        <v>40</v>
      </c>
      <c r="AF246" s="68" t="s">
        <v>40</v>
      </c>
      <c r="AG246" s="44" t="s">
        <v>40</v>
      </c>
      <c r="AH246" s="44" t="s">
        <v>40</v>
      </c>
      <c r="AI246" s="59" t="str">
        <f t="shared" si="39"/>
        <v>NA</v>
      </c>
      <c r="AJ246" s="67" t="str">
        <f t="shared" si="39"/>
        <v>NA</v>
      </c>
      <c r="AK246" s="57" t="str">
        <f t="shared" si="39"/>
        <v>NA</v>
      </c>
    </row>
    <row r="247" spans="1:37" ht="16" customHeight="1" x14ac:dyDescent="0.25">
      <c r="A247" s="42">
        <v>240</v>
      </c>
      <c r="B247" s="39" t="s">
        <v>42</v>
      </c>
      <c r="C247" s="40" t="str">
        <f t="shared" ca="1" si="37"/>
        <v>EN EJECUCION</v>
      </c>
      <c r="D247" s="41">
        <f t="shared" ca="1" si="33"/>
        <v>0.30827067669172931</v>
      </c>
      <c r="E247" s="57" t="s">
        <v>1414</v>
      </c>
      <c r="F247" s="87" t="s">
        <v>1415</v>
      </c>
      <c r="G247" s="66">
        <v>1030600194</v>
      </c>
      <c r="H247" s="58" t="str">
        <f t="shared" si="38"/>
        <v>CRISTHIAN ADOLFO ACERO</v>
      </c>
      <c r="I247" s="58">
        <f t="shared" si="38"/>
        <v>1030600194</v>
      </c>
      <c r="J247" s="88"/>
      <c r="K247" s="57" t="s">
        <v>1416</v>
      </c>
      <c r="L247" s="89" t="s">
        <v>1417</v>
      </c>
      <c r="M247" s="110" t="s">
        <v>1418</v>
      </c>
      <c r="N247" s="81">
        <v>44057</v>
      </c>
      <c r="O247" s="82">
        <v>1363</v>
      </c>
      <c r="P247" s="76" t="str">
        <f>VLOOKUP(O247,[1]Listas!$A$2:$B$16,2,0)</f>
        <v>Fortalecimiento de la gestión local y de las acciones de vigilancia y control</v>
      </c>
      <c r="Q247" s="60" t="s">
        <v>48</v>
      </c>
      <c r="R247" s="90">
        <v>11800000</v>
      </c>
      <c r="S247" s="65">
        <v>44063</v>
      </c>
      <c r="T247" s="59">
        <v>44196</v>
      </c>
      <c r="U247" s="76" t="s">
        <v>41</v>
      </c>
      <c r="V247" s="115" t="s">
        <v>1419</v>
      </c>
      <c r="W247" s="87" t="s">
        <v>60</v>
      </c>
      <c r="X247" s="60" t="s">
        <v>40</v>
      </c>
      <c r="Y247" s="60">
        <v>0</v>
      </c>
      <c r="Z247" s="64" t="str">
        <f t="shared" si="35"/>
        <v>NA</v>
      </c>
      <c r="AA247" s="44" t="s">
        <v>40</v>
      </c>
      <c r="AB247" s="44" t="s">
        <v>40</v>
      </c>
      <c r="AC247" s="44" t="s">
        <v>40</v>
      </c>
      <c r="AD247" s="45" t="s">
        <v>40</v>
      </c>
      <c r="AE247" s="44" t="s">
        <v>40</v>
      </c>
      <c r="AF247" s="68" t="s">
        <v>40</v>
      </c>
      <c r="AG247" s="44" t="s">
        <v>40</v>
      </c>
      <c r="AH247" s="44" t="s">
        <v>40</v>
      </c>
      <c r="AI247" s="59" t="str">
        <f t="shared" si="39"/>
        <v>NA</v>
      </c>
      <c r="AJ247" s="67" t="str">
        <f t="shared" si="39"/>
        <v>NA</v>
      </c>
      <c r="AK247" s="57" t="str">
        <f t="shared" si="39"/>
        <v>NA</v>
      </c>
    </row>
    <row r="248" spans="1:37" ht="16" customHeight="1" x14ac:dyDescent="0.25">
      <c r="A248" s="42">
        <v>241</v>
      </c>
      <c r="B248" s="39" t="s">
        <v>42</v>
      </c>
      <c r="C248" s="40" t="str">
        <f t="shared" ca="1" si="37"/>
        <v>EN EJECUCION</v>
      </c>
      <c r="D248" s="41">
        <f t="shared" ca="1" si="33"/>
        <v>0.30827067669172931</v>
      </c>
      <c r="E248" s="57" t="s">
        <v>1420</v>
      </c>
      <c r="F248" s="87" t="s">
        <v>1421</v>
      </c>
      <c r="G248" s="66" t="s">
        <v>1422</v>
      </c>
      <c r="H248" s="58" t="str">
        <f t="shared" si="38"/>
        <v>EDWIN ALEJANDRO HURTADO</v>
      </c>
      <c r="I248" s="58" t="str">
        <f t="shared" si="38"/>
        <v>80.803.822</v>
      </c>
      <c r="J248" s="88"/>
      <c r="K248" s="57" t="s">
        <v>1423</v>
      </c>
      <c r="L248" s="89" t="s">
        <v>1424</v>
      </c>
      <c r="M248" s="110" t="s">
        <v>1425</v>
      </c>
      <c r="N248" s="81">
        <v>44057</v>
      </c>
      <c r="O248" s="82">
        <v>1363</v>
      </c>
      <c r="P248" s="76" t="str">
        <f>VLOOKUP(O248,[1]Listas!$A$2:$B$16,2,0)</f>
        <v>Fortalecimiento de la gestión local y de las acciones de vigilancia y control</v>
      </c>
      <c r="Q248" s="60" t="s">
        <v>48</v>
      </c>
      <c r="R248" s="90">
        <v>7700000</v>
      </c>
      <c r="S248" s="91">
        <v>44063</v>
      </c>
      <c r="T248" s="59">
        <v>44196</v>
      </c>
      <c r="U248" s="76" t="s">
        <v>41</v>
      </c>
      <c r="V248" s="115" t="s">
        <v>1426</v>
      </c>
      <c r="W248" s="92" t="s">
        <v>401</v>
      </c>
      <c r="X248" s="60" t="s">
        <v>40</v>
      </c>
      <c r="Y248" s="60">
        <v>0</v>
      </c>
      <c r="Z248" s="64" t="str">
        <f t="shared" si="35"/>
        <v>NA</v>
      </c>
      <c r="AA248" s="44" t="s">
        <v>40</v>
      </c>
      <c r="AB248" s="44" t="s">
        <v>40</v>
      </c>
      <c r="AC248" s="44" t="s">
        <v>40</v>
      </c>
      <c r="AD248" s="45" t="s">
        <v>40</v>
      </c>
      <c r="AE248" s="44" t="s">
        <v>40</v>
      </c>
      <c r="AF248" s="68" t="s">
        <v>40</v>
      </c>
      <c r="AG248" s="44" t="s">
        <v>40</v>
      </c>
      <c r="AH248" s="44" t="s">
        <v>40</v>
      </c>
      <c r="AI248" s="59" t="str">
        <f t="shared" si="39"/>
        <v>NA</v>
      </c>
      <c r="AJ248" s="67" t="str">
        <f t="shared" si="39"/>
        <v>NA</v>
      </c>
      <c r="AK248" s="57" t="str">
        <f t="shared" si="39"/>
        <v>NA</v>
      </c>
    </row>
    <row r="249" spans="1:37" ht="16" customHeight="1" x14ac:dyDescent="0.25">
      <c r="A249" s="52">
        <v>242</v>
      </c>
      <c r="B249" s="39" t="s">
        <v>42</v>
      </c>
      <c r="C249" s="51" t="str">
        <f t="shared" ca="1" si="37"/>
        <v>EN EJECUCION</v>
      </c>
      <c r="D249" s="41">
        <f t="shared" ca="1" si="33"/>
        <v>0.30827067669172931</v>
      </c>
      <c r="E249" s="93" t="s">
        <v>1427</v>
      </c>
      <c r="F249" s="92" t="s">
        <v>1428</v>
      </c>
      <c r="G249" s="66">
        <v>41963848</v>
      </c>
      <c r="H249" s="58" t="str">
        <f t="shared" si="38"/>
        <v>SANDRA MILENA MELO LEON</v>
      </c>
      <c r="I249" s="58">
        <f t="shared" si="38"/>
        <v>41963848</v>
      </c>
      <c r="J249" s="94"/>
      <c r="K249" s="57" t="s">
        <v>1429</v>
      </c>
      <c r="L249" s="95" t="s">
        <v>1430</v>
      </c>
      <c r="M249" s="111" t="s">
        <v>1425</v>
      </c>
      <c r="N249" s="81">
        <v>44057</v>
      </c>
      <c r="O249" s="85">
        <v>1363</v>
      </c>
      <c r="P249" s="112" t="str">
        <f>VLOOKUP(O249,[1]Listas!$A$2:$B$16,2,0)</f>
        <v>Fortalecimiento de la gestión local y de las acciones de vigilancia y control</v>
      </c>
      <c r="Q249" s="96" t="s">
        <v>48</v>
      </c>
      <c r="R249" s="97">
        <v>7700000</v>
      </c>
      <c r="S249" s="91">
        <v>44063</v>
      </c>
      <c r="T249" s="59">
        <v>44196</v>
      </c>
      <c r="U249" s="76" t="s">
        <v>41</v>
      </c>
      <c r="V249" s="116" t="s">
        <v>1431</v>
      </c>
      <c r="W249" s="92" t="s">
        <v>401</v>
      </c>
      <c r="X249" s="60" t="s">
        <v>40</v>
      </c>
      <c r="Y249" s="60">
        <v>0</v>
      </c>
      <c r="Z249" s="64" t="str">
        <f t="shared" si="35"/>
        <v>NA</v>
      </c>
      <c r="AA249" s="44" t="s">
        <v>40</v>
      </c>
      <c r="AB249" s="44" t="s">
        <v>40</v>
      </c>
      <c r="AC249" s="44" t="s">
        <v>40</v>
      </c>
      <c r="AD249" s="45" t="s">
        <v>40</v>
      </c>
      <c r="AE249" s="44" t="s">
        <v>40</v>
      </c>
      <c r="AF249" s="68" t="s">
        <v>40</v>
      </c>
      <c r="AG249" s="44" t="s">
        <v>40</v>
      </c>
      <c r="AH249" s="44" t="s">
        <v>40</v>
      </c>
      <c r="AI249" s="59" t="str">
        <f t="shared" si="39"/>
        <v>NA</v>
      </c>
      <c r="AJ249" s="67" t="str">
        <f t="shared" si="39"/>
        <v>NA</v>
      </c>
      <c r="AK249" s="57" t="str">
        <f t="shared" si="39"/>
        <v>NA</v>
      </c>
    </row>
    <row r="250" spans="1:37" ht="16" customHeight="1" x14ac:dyDescent="0.25">
      <c r="A250" s="42">
        <v>243</v>
      </c>
      <c r="B250" s="39" t="s">
        <v>42</v>
      </c>
      <c r="C250" s="42" t="str">
        <f t="shared" ca="1" si="37"/>
        <v>EN EJECUCION</v>
      </c>
      <c r="D250" s="41">
        <f t="shared" ca="1" si="33"/>
        <v>0.31343283582089554</v>
      </c>
      <c r="E250" s="93" t="s">
        <v>1432</v>
      </c>
      <c r="F250" s="80" t="s">
        <v>1433</v>
      </c>
      <c r="G250" s="66">
        <v>52193043</v>
      </c>
      <c r="H250" s="58" t="str">
        <f t="shared" si="38"/>
        <v xml:space="preserve"> YACKELIN QUIMBAYO CIFUENTES</v>
      </c>
      <c r="I250" s="58">
        <f t="shared" si="38"/>
        <v>52193043</v>
      </c>
      <c r="J250" s="98"/>
      <c r="K250" s="57" t="s">
        <v>1434</v>
      </c>
      <c r="L250" s="43" t="s">
        <v>1435</v>
      </c>
      <c r="M250" s="104" t="s">
        <v>1436</v>
      </c>
      <c r="N250" s="81">
        <v>44057</v>
      </c>
      <c r="O250" s="82">
        <v>1363</v>
      </c>
      <c r="P250" s="112" t="str">
        <f>VLOOKUP(O250,[1]Listas!$A$2:$B$16,2,0)</f>
        <v>Fortalecimiento de la gestión local y de las acciones de vigilancia y control</v>
      </c>
      <c r="Q250" s="96" t="s">
        <v>48</v>
      </c>
      <c r="R250" s="99">
        <v>14982000</v>
      </c>
      <c r="S250" s="81">
        <v>44062</v>
      </c>
      <c r="T250" s="59">
        <v>44196</v>
      </c>
      <c r="U250" s="76" t="s">
        <v>41</v>
      </c>
      <c r="V250" s="107" t="s">
        <v>1437</v>
      </c>
      <c r="W250" s="57" t="s">
        <v>67</v>
      </c>
      <c r="X250" s="60" t="s">
        <v>40</v>
      </c>
      <c r="Y250" s="60">
        <v>0</v>
      </c>
      <c r="Z250" s="64" t="str">
        <f t="shared" si="35"/>
        <v>NA</v>
      </c>
      <c r="AA250" s="44" t="s">
        <v>40</v>
      </c>
      <c r="AB250" s="44" t="s">
        <v>40</v>
      </c>
      <c r="AC250" s="44" t="s">
        <v>40</v>
      </c>
      <c r="AD250" s="45" t="s">
        <v>40</v>
      </c>
      <c r="AE250" s="44" t="s">
        <v>40</v>
      </c>
      <c r="AF250" s="68" t="s">
        <v>40</v>
      </c>
      <c r="AG250" s="44" t="s">
        <v>40</v>
      </c>
      <c r="AH250" s="44" t="s">
        <v>40</v>
      </c>
      <c r="AI250" s="59" t="str">
        <f t="shared" si="39"/>
        <v>NA</v>
      </c>
      <c r="AJ250" s="67" t="str">
        <f t="shared" si="39"/>
        <v>NA</v>
      </c>
      <c r="AK250" s="57" t="str">
        <f t="shared" si="39"/>
        <v>NA</v>
      </c>
    </row>
    <row r="251" spans="1:37" ht="16" customHeight="1" x14ac:dyDescent="0.25">
      <c r="A251" s="42">
        <v>244</v>
      </c>
      <c r="B251" s="39" t="s">
        <v>42</v>
      </c>
      <c r="C251" s="42" t="str">
        <f t="shared" ca="1" si="37"/>
        <v>EN EJECUCION</v>
      </c>
      <c r="D251" s="41">
        <f t="shared" ca="1" si="33"/>
        <v>0.31343283582089554</v>
      </c>
      <c r="E251" s="93" t="s">
        <v>1438</v>
      </c>
      <c r="F251" s="80" t="s">
        <v>1439</v>
      </c>
      <c r="G251" s="66">
        <v>79500442</v>
      </c>
      <c r="H251" s="58" t="str">
        <f t="shared" si="38"/>
        <v>FABIO HERNAN RODRIGUEZ VALDERRAMA</v>
      </c>
      <c r="I251" s="58">
        <f t="shared" si="38"/>
        <v>79500442</v>
      </c>
      <c r="J251" s="98"/>
      <c r="K251" s="57" t="s">
        <v>1440</v>
      </c>
      <c r="L251" s="43" t="s">
        <v>1441</v>
      </c>
      <c r="M251" s="104" t="s">
        <v>1436</v>
      </c>
      <c r="N251" s="81">
        <v>44057</v>
      </c>
      <c r="O251" s="82">
        <v>1363</v>
      </c>
      <c r="P251" s="112" t="str">
        <f>VLOOKUP(O251,[1]Listas!$A$2:$B$16,2,0)</f>
        <v>Fortalecimiento de la gestión local y de las acciones de vigilancia y control</v>
      </c>
      <c r="Q251" s="96" t="s">
        <v>48</v>
      </c>
      <c r="R251" s="99">
        <v>14982000</v>
      </c>
      <c r="S251" s="65">
        <v>44062</v>
      </c>
      <c r="T251" s="59">
        <v>44196</v>
      </c>
      <c r="U251" s="76" t="s">
        <v>41</v>
      </c>
      <c r="V251" s="107" t="s">
        <v>1442</v>
      </c>
      <c r="W251" s="57" t="s">
        <v>67</v>
      </c>
      <c r="X251" s="60" t="s">
        <v>40</v>
      </c>
      <c r="Y251" s="60">
        <v>0</v>
      </c>
      <c r="Z251" s="64" t="str">
        <f t="shared" si="35"/>
        <v>NA</v>
      </c>
      <c r="AA251" s="44" t="s">
        <v>40</v>
      </c>
      <c r="AB251" s="44" t="s">
        <v>40</v>
      </c>
      <c r="AC251" s="44" t="s">
        <v>40</v>
      </c>
      <c r="AD251" s="45" t="s">
        <v>40</v>
      </c>
      <c r="AE251" s="44" t="s">
        <v>40</v>
      </c>
      <c r="AF251" s="68" t="s">
        <v>40</v>
      </c>
      <c r="AG251" s="44" t="s">
        <v>40</v>
      </c>
      <c r="AH251" s="44" t="s">
        <v>40</v>
      </c>
      <c r="AI251" s="59" t="str">
        <f t="shared" si="39"/>
        <v>NA</v>
      </c>
      <c r="AJ251" s="67" t="str">
        <f t="shared" si="39"/>
        <v>NA</v>
      </c>
      <c r="AK251" s="57" t="str">
        <f t="shared" si="39"/>
        <v>NA</v>
      </c>
    </row>
    <row r="252" spans="1:37" ht="16" customHeight="1" x14ac:dyDescent="0.25">
      <c r="A252" s="42">
        <v>245</v>
      </c>
      <c r="B252" s="39" t="s">
        <v>42</v>
      </c>
      <c r="C252" s="42" t="str">
        <f t="shared" ca="1" si="37"/>
        <v>EN EJECUCION</v>
      </c>
      <c r="D252" s="41">
        <f t="shared" ca="1" si="33"/>
        <v>0.31343283582089554</v>
      </c>
      <c r="E252" s="93" t="s">
        <v>1443</v>
      </c>
      <c r="F252" s="80" t="s">
        <v>1444</v>
      </c>
      <c r="G252" s="66">
        <v>51730860</v>
      </c>
      <c r="H252" s="58" t="str">
        <f t="shared" si="38"/>
        <v>JAQUELINE REYES PINEDA</v>
      </c>
      <c r="I252" s="58">
        <f t="shared" si="38"/>
        <v>51730860</v>
      </c>
      <c r="J252" s="98"/>
      <c r="K252" s="57" t="s">
        <v>1445</v>
      </c>
      <c r="L252" s="43" t="s">
        <v>1446</v>
      </c>
      <c r="M252" s="104" t="s">
        <v>1447</v>
      </c>
      <c r="N252" s="81">
        <v>44057</v>
      </c>
      <c r="O252" s="82">
        <v>1363</v>
      </c>
      <c r="P252" s="112" t="str">
        <f>VLOOKUP(O252,[1]Listas!$A$2:$B$16,2,0)</f>
        <v>Fortalecimiento de la gestión local y de las acciones de vigilancia y control</v>
      </c>
      <c r="Q252" s="96" t="s">
        <v>48</v>
      </c>
      <c r="R252" s="99">
        <v>14982000</v>
      </c>
      <c r="S252" s="65">
        <v>44062</v>
      </c>
      <c r="T252" s="59">
        <v>44196</v>
      </c>
      <c r="U252" s="76" t="s">
        <v>41</v>
      </c>
      <c r="V252" s="107" t="s">
        <v>1448</v>
      </c>
      <c r="W252" s="57" t="s">
        <v>67</v>
      </c>
      <c r="X252" s="60" t="s">
        <v>40</v>
      </c>
      <c r="Y252" s="60">
        <v>0</v>
      </c>
      <c r="Z252" s="64" t="str">
        <f t="shared" si="35"/>
        <v>NA</v>
      </c>
      <c r="AA252" s="44" t="s">
        <v>40</v>
      </c>
      <c r="AB252" s="44" t="s">
        <v>40</v>
      </c>
      <c r="AC252" s="44" t="s">
        <v>40</v>
      </c>
      <c r="AD252" s="45" t="s">
        <v>40</v>
      </c>
      <c r="AE252" s="44" t="s">
        <v>40</v>
      </c>
      <c r="AF252" s="68" t="s">
        <v>40</v>
      </c>
      <c r="AG252" s="44" t="s">
        <v>40</v>
      </c>
      <c r="AH252" s="44" t="s">
        <v>40</v>
      </c>
      <c r="AI252" s="59" t="str">
        <f t="shared" si="39"/>
        <v>NA</v>
      </c>
      <c r="AJ252" s="67" t="str">
        <f t="shared" si="39"/>
        <v>NA</v>
      </c>
      <c r="AK252" s="57" t="str">
        <f t="shared" si="39"/>
        <v>NA</v>
      </c>
    </row>
    <row r="253" spans="1:37" ht="16" customHeight="1" x14ac:dyDescent="0.25">
      <c r="A253" s="42">
        <v>246</v>
      </c>
      <c r="B253" s="39" t="s">
        <v>42</v>
      </c>
      <c r="C253" s="42" t="str">
        <f t="shared" ca="1" si="37"/>
        <v>EN EJECUCION</v>
      </c>
      <c r="D253" s="41">
        <f t="shared" ca="1" si="33"/>
        <v>0.30303030303030304</v>
      </c>
      <c r="E253" s="93" t="s">
        <v>1449</v>
      </c>
      <c r="F253" s="87" t="s">
        <v>1450</v>
      </c>
      <c r="G253" s="66">
        <v>1010178433</v>
      </c>
      <c r="H253" s="58" t="str">
        <f t="shared" si="38"/>
        <v>ARLEX ENRIQUE MORENO JULIO</v>
      </c>
      <c r="I253" s="58">
        <f t="shared" si="38"/>
        <v>1010178433</v>
      </c>
      <c r="J253" s="88"/>
      <c r="K253" s="57" t="s">
        <v>1451</v>
      </c>
      <c r="L253" s="89" t="s">
        <v>1452</v>
      </c>
      <c r="M253" s="110" t="s">
        <v>1299</v>
      </c>
      <c r="N253" s="81">
        <v>44057</v>
      </c>
      <c r="O253" s="56">
        <v>1380</v>
      </c>
      <c r="P253" s="112" t="str">
        <f>VLOOKUP(O253,[1]Listas!$A$2:$B$16,2,0)</f>
        <v>Mi casa me pertenece</v>
      </c>
      <c r="Q253" s="96" t="s">
        <v>48</v>
      </c>
      <c r="R253" s="90">
        <v>22833333</v>
      </c>
      <c r="S253" s="65">
        <v>44064</v>
      </c>
      <c r="T253" s="59">
        <v>44196</v>
      </c>
      <c r="U253" s="76" t="s">
        <v>41</v>
      </c>
      <c r="V253" s="115" t="s">
        <v>1453</v>
      </c>
      <c r="W253" s="80" t="s">
        <v>51</v>
      </c>
      <c r="X253" s="60" t="s">
        <v>40</v>
      </c>
      <c r="Y253" s="60">
        <v>0</v>
      </c>
      <c r="Z253" s="64" t="str">
        <f t="shared" si="35"/>
        <v>NA</v>
      </c>
      <c r="AA253" s="44" t="s">
        <v>40</v>
      </c>
      <c r="AB253" s="44" t="s">
        <v>40</v>
      </c>
      <c r="AC253" s="44" t="s">
        <v>40</v>
      </c>
      <c r="AD253" s="45" t="s">
        <v>40</v>
      </c>
      <c r="AE253" s="44" t="s">
        <v>40</v>
      </c>
      <c r="AF253" s="68" t="s">
        <v>40</v>
      </c>
      <c r="AG253" s="44" t="s">
        <v>40</v>
      </c>
      <c r="AH253" s="44" t="s">
        <v>40</v>
      </c>
      <c r="AI253" s="59" t="str">
        <f t="shared" si="39"/>
        <v>NA</v>
      </c>
      <c r="AJ253" s="67" t="str">
        <f t="shared" si="39"/>
        <v>NA</v>
      </c>
      <c r="AK253" s="57" t="str">
        <f t="shared" si="39"/>
        <v>NA</v>
      </c>
    </row>
    <row r="254" spans="1:37" ht="16" customHeight="1" x14ac:dyDescent="0.25">
      <c r="A254" s="42">
        <v>247</v>
      </c>
      <c r="B254" s="39" t="s">
        <v>42</v>
      </c>
      <c r="C254" s="42" t="str">
        <f t="shared" ca="1" si="37"/>
        <v>EN EJECUCION</v>
      </c>
      <c r="D254" s="41">
        <f t="shared" ca="1" si="33"/>
        <v>0.34710743801652894</v>
      </c>
      <c r="E254" s="93" t="s">
        <v>1454</v>
      </c>
      <c r="F254" s="87" t="s">
        <v>1455</v>
      </c>
      <c r="G254" s="66">
        <v>79746963</v>
      </c>
      <c r="H254" s="58" t="str">
        <f t="shared" si="38"/>
        <v>YEZID ROLANDO PUERTO JIMENEZ</v>
      </c>
      <c r="I254" s="58">
        <f t="shared" si="38"/>
        <v>79746963</v>
      </c>
      <c r="J254" s="88"/>
      <c r="K254" s="57" t="s">
        <v>1456</v>
      </c>
      <c r="L254" s="89" t="s">
        <v>1457</v>
      </c>
      <c r="M254" s="110" t="s">
        <v>1458</v>
      </c>
      <c r="N254" s="81">
        <v>44057</v>
      </c>
      <c r="O254" s="82">
        <v>1363</v>
      </c>
      <c r="P254" s="112" t="str">
        <f>VLOOKUP(O254,[1]Listas!$A$2:$B$16,2,0)</f>
        <v>Fortalecimiento de la gestión local y de las acciones de vigilancia y control</v>
      </c>
      <c r="Q254" s="96" t="s">
        <v>48</v>
      </c>
      <c r="R254" s="99">
        <v>22048000</v>
      </c>
      <c r="S254" s="100">
        <v>44062</v>
      </c>
      <c r="T254" s="59">
        <v>44183</v>
      </c>
      <c r="U254" s="76" t="s">
        <v>41</v>
      </c>
      <c r="V254" s="115" t="s">
        <v>1459</v>
      </c>
      <c r="W254" s="80" t="s">
        <v>60</v>
      </c>
      <c r="X254" s="60" t="s">
        <v>40</v>
      </c>
      <c r="Y254" s="60">
        <v>0</v>
      </c>
      <c r="Z254" s="64" t="str">
        <f t="shared" si="35"/>
        <v>NA</v>
      </c>
      <c r="AA254" s="44" t="s">
        <v>40</v>
      </c>
      <c r="AB254" s="44" t="s">
        <v>40</v>
      </c>
      <c r="AC254" s="44" t="s">
        <v>40</v>
      </c>
      <c r="AD254" s="45" t="s">
        <v>40</v>
      </c>
      <c r="AE254" s="44" t="s">
        <v>40</v>
      </c>
      <c r="AF254" s="68" t="s">
        <v>40</v>
      </c>
      <c r="AG254" s="44" t="s">
        <v>40</v>
      </c>
      <c r="AH254" s="44" t="s">
        <v>40</v>
      </c>
      <c r="AI254" s="59" t="str">
        <f t="shared" si="39"/>
        <v>NA</v>
      </c>
      <c r="AJ254" s="67" t="str">
        <f t="shared" si="39"/>
        <v>NA</v>
      </c>
      <c r="AK254" s="57" t="str">
        <f t="shared" si="39"/>
        <v>NA</v>
      </c>
    </row>
    <row r="255" spans="1:37" ht="16" customHeight="1" x14ac:dyDescent="0.25">
      <c r="A255" s="52">
        <v>248</v>
      </c>
      <c r="B255" s="39" t="s">
        <v>42</v>
      </c>
      <c r="C255" s="52" t="str">
        <f t="shared" ca="1" si="37"/>
        <v>EN EJECUCION</v>
      </c>
      <c r="D255" s="41">
        <f t="shared" ca="1" si="33"/>
        <v>0.30827067669172931</v>
      </c>
      <c r="E255" s="93" t="s">
        <v>1460</v>
      </c>
      <c r="F255" s="92" t="s">
        <v>1461</v>
      </c>
      <c r="G255" s="66">
        <v>52979097</v>
      </c>
      <c r="H255" s="58" t="str">
        <f t="shared" si="38"/>
        <v>DIANA CAROLINA PALACIOS ROMERO</v>
      </c>
      <c r="I255" s="58">
        <f t="shared" si="38"/>
        <v>52979097</v>
      </c>
      <c r="J255" s="94"/>
      <c r="K255" s="93" t="s">
        <v>1462</v>
      </c>
      <c r="L255" s="95" t="s">
        <v>1463</v>
      </c>
      <c r="M255" s="111" t="s">
        <v>1464</v>
      </c>
      <c r="N255" s="81">
        <v>44057</v>
      </c>
      <c r="O255" s="85">
        <v>1378</v>
      </c>
      <c r="P255" s="112" t="str">
        <f>VLOOKUP(O255,[1]Listas!$A$2:$B$16,2,0)</f>
        <v>Igualdad y autonomía para una Kennedy incluyente</v>
      </c>
      <c r="Q255" s="96" t="s">
        <v>48</v>
      </c>
      <c r="R255" s="97">
        <v>18620000</v>
      </c>
      <c r="S255" s="81">
        <v>44063</v>
      </c>
      <c r="T255" s="59">
        <v>44196</v>
      </c>
      <c r="U255" s="76" t="s">
        <v>41</v>
      </c>
      <c r="V255" s="116" t="s">
        <v>1465</v>
      </c>
      <c r="W255" s="92" t="s">
        <v>51</v>
      </c>
      <c r="X255" s="60" t="s">
        <v>40</v>
      </c>
      <c r="Y255" s="60">
        <v>0</v>
      </c>
      <c r="Z255" s="64" t="str">
        <f t="shared" si="35"/>
        <v>NA</v>
      </c>
      <c r="AA255" s="44" t="s">
        <v>40</v>
      </c>
      <c r="AB255" s="44" t="s">
        <v>40</v>
      </c>
      <c r="AC255" s="44" t="s">
        <v>40</v>
      </c>
      <c r="AD255" s="45" t="s">
        <v>40</v>
      </c>
      <c r="AE255" s="44" t="s">
        <v>40</v>
      </c>
      <c r="AF255" s="68" t="s">
        <v>40</v>
      </c>
      <c r="AG255" s="44" t="s">
        <v>40</v>
      </c>
      <c r="AH255" s="44" t="s">
        <v>40</v>
      </c>
      <c r="AI255" s="59" t="str">
        <f t="shared" si="39"/>
        <v>NA</v>
      </c>
      <c r="AJ255" s="67" t="str">
        <f t="shared" si="39"/>
        <v>NA</v>
      </c>
      <c r="AK255" s="57" t="str">
        <f t="shared" si="39"/>
        <v>NA</v>
      </c>
    </row>
    <row r="256" spans="1:37" ht="16" customHeight="1" x14ac:dyDescent="0.25">
      <c r="A256" s="42">
        <v>249</v>
      </c>
      <c r="B256" s="39" t="s">
        <v>42</v>
      </c>
      <c r="C256" s="42" t="str">
        <f t="shared" ref="C256:C280" ca="1" si="40">IF(Q256="NA","NO ADJUDICADO",(IF(Q256="NO","PDTE EJECUCION",IF(Y256&gt;$C$6,"SUSPENDIDO",IF(T256&gt;=$C$6,"EN EJECUCION","TERMINADO")))))</f>
        <v>EN EJECUCION</v>
      </c>
      <c r="D256" s="41">
        <f t="shared" ca="1" si="33"/>
        <v>0.30827067669172931</v>
      </c>
      <c r="E256" s="57" t="s">
        <v>1466</v>
      </c>
      <c r="F256" s="80" t="s">
        <v>1467</v>
      </c>
      <c r="G256" s="66">
        <v>52808931</v>
      </c>
      <c r="H256" s="58" t="str">
        <f t="shared" si="38"/>
        <v>MARIA ALEXANDRA CARDENAS</v>
      </c>
      <c r="I256" s="58">
        <f t="shared" si="38"/>
        <v>52808931</v>
      </c>
      <c r="J256" s="98"/>
      <c r="K256" s="57" t="s">
        <v>1468</v>
      </c>
      <c r="L256" s="43" t="s">
        <v>1469</v>
      </c>
      <c r="M256" s="104" t="s">
        <v>1299</v>
      </c>
      <c r="N256" s="81">
        <v>44057</v>
      </c>
      <c r="O256" s="56">
        <v>1380</v>
      </c>
      <c r="P256" s="76" t="str">
        <f>VLOOKUP(O256,[1]Listas!$A$2:$B$16,2,0)</f>
        <v>Mi casa me pertenece</v>
      </c>
      <c r="Q256" s="60" t="s">
        <v>48</v>
      </c>
      <c r="R256" s="99">
        <v>22833333</v>
      </c>
      <c r="S256" s="81">
        <v>44063</v>
      </c>
      <c r="T256" s="59">
        <v>44196</v>
      </c>
      <c r="U256" s="76" t="s">
        <v>41</v>
      </c>
      <c r="V256" s="107" t="s">
        <v>1470</v>
      </c>
      <c r="W256" s="80" t="s">
        <v>51</v>
      </c>
      <c r="X256" s="60" t="s">
        <v>40</v>
      </c>
      <c r="Y256" s="60">
        <v>0</v>
      </c>
      <c r="Z256" s="64" t="str">
        <f t="shared" si="35"/>
        <v>NA</v>
      </c>
      <c r="AA256" s="44" t="s">
        <v>40</v>
      </c>
      <c r="AB256" s="44" t="s">
        <v>40</v>
      </c>
      <c r="AC256" s="44" t="s">
        <v>40</v>
      </c>
      <c r="AD256" s="45" t="s">
        <v>40</v>
      </c>
      <c r="AE256" s="44" t="s">
        <v>40</v>
      </c>
      <c r="AF256" s="68" t="s">
        <v>40</v>
      </c>
      <c r="AG256" s="44" t="s">
        <v>40</v>
      </c>
      <c r="AH256" s="44" t="s">
        <v>40</v>
      </c>
      <c r="AI256" s="59" t="str">
        <f t="shared" si="39"/>
        <v>NA</v>
      </c>
      <c r="AJ256" s="67" t="str">
        <f t="shared" si="39"/>
        <v>NA</v>
      </c>
      <c r="AK256" s="57" t="str">
        <f t="shared" si="39"/>
        <v>NA</v>
      </c>
    </row>
    <row r="257" spans="1:37" ht="16" customHeight="1" x14ac:dyDescent="0.25">
      <c r="A257" s="42">
        <v>250</v>
      </c>
      <c r="B257" s="39" t="s">
        <v>42</v>
      </c>
      <c r="C257" s="42" t="str">
        <f t="shared" ca="1" si="40"/>
        <v>EN EJECUCION</v>
      </c>
      <c r="D257" s="41">
        <f t="shared" ca="1" si="33"/>
        <v>0.33884297520661155</v>
      </c>
      <c r="E257" s="57" t="s">
        <v>1471</v>
      </c>
      <c r="F257" s="80" t="s">
        <v>1472</v>
      </c>
      <c r="G257" s="66">
        <v>53041055</v>
      </c>
      <c r="H257" s="58" t="str">
        <f t="shared" si="38"/>
        <v>JEIMY JOHANA HENAO RODRIGUEZ</v>
      </c>
      <c r="I257" s="58">
        <f t="shared" si="38"/>
        <v>53041055</v>
      </c>
      <c r="J257" s="98"/>
      <c r="K257" s="57" t="s">
        <v>1473</v>
      </c>
      <c r="L257" s="43" t="s">
        <v>1474</v>
      </c>
      <c r="M257" s="104" t="s">
        <v>1475</v>
      </c>
      <c r="N257" s="81">
        <v>44057</v>
      </c>
      <c r="O257" s="56">
        <v>1376</v>
      </c>
      <c r="P257" s="76" t="str">
        <f>VLOOKUP(O257,[1]Listas!$A$2:$B$16,2,0)</f>
        <v>Fortalecimiento de seguridad e iniciativa de convivencia en la localidad de
Kennedy</v>
      </c>
      <c r="Q257" s="60" t="s">
        <v>48</v>
      </c>
      <c r="R257" s="99">
        <v>22048000</v>
      </c>
      <c r="S257" s="81">
        <v>44063</v>
      </c>
      <c r="T257" s="59">
        <v>44184</v>
      </c>
      <c r="U257" s="76" t="s">
        <v>41</v>
      </c>
      <c r="V257" s="107" t="s">
        <v>1476</v>
      </c>
      <c r="W257" s="63" t="s">
        <v>1477</v>
      </c>
      <c r="X257" s="60" t="s">
        <v>40</v>
      </c>
      <c r="Y257" s="60">
        <v>0</v>
      </c>
      <c r="Z257" s="64" t="str">
        <f t="shared" si="35"/>
        <v>NA</v>
      </c>
      <c r="AA257" s="44" t="s">
        <v>40</v>
      </c>
      <c r="AB257" s="44" t="s">
        <v>40</v>
      </c>
      <c r="AC257" s="44" t="s">
        <v>40</v>
      </c>
      <c r="AD257" s="45" t="s">
        <v>40</v>
      </c>
      <c r="AE257" s="44" t="s">
        <v>40</v>
      </c>
      <c r="AF257" s="68" t="s">
        <v>40</v>
      </c>
      <c r="AG257" s="44" t="s">
        <v>40</v>
      </c>
      <c r="AH257" s="44" t="s">
        <v>40</v>
      </c>
      <c r="AI257" s="59" t="str">
        <f t="shared" si="39"/>
        <v>NA</v>
      </c>
      <c r="AJ257" s="67" t="str">
        <f t="shared" si="39"/>
        <v>NA</v>
      </c>
      <c r="AK257" s="57" t="str">
        <f t="shared" si="39"/>
        <v>NA</v>
      </c>
    </row>
    <row r="258" spans="1:37" ht="16" customHeight="1" x14ac:dyDescent="0.25">
      <c r="A258" s="42">
        <v>251</v>
      </c>
      <c r="B258" s="39" t="s">
        <v>42</v>
      </c>
      <c r="C258" s="42" t="str">
        <f t="shared" ca="1" si="40"/>
        <v>EN EJECUCION</v>
      </c>
      <c r="D258" s="41">
        <f t="shared" ca="1" si="33"/>
        <v>0.30827067669172931</v>
      </c>
      <c r="E258" s="57" t="s">
        <v>1478</v>
      </c>
      <c r="F258" s="80" t="s">
        <v>1479</v>
      </c>
      <c r="G258" s="66">
        <v>52957250</v>
      </c>
      <c r="H258" s="58" t="str">
        <f t="shared" si="38"/>
        <v>ANDREA KATERIN CARDENAS ALMANSA</v>
      </c>
      <c r="I258" s="58">
        <f t="shared" si="38"/>
        <v>52957250</v>
      </c>
      <c r="J258" s="98"/>
      <c r="K258" s="57" t="s">
        <v>1480</v>
      </c>
      <c r="L258" s="43" t="s">
        <v>1481</v>
      </c>
      <c r="M258" s="104" t="s">
        <v>1436</v>
      </c>
      <c r="N258" s="81">
        <v>44057</v>
      </c>
      <c r="O258" s="56">
        <v>1363</v>
      </c>
      <c r="P258" s="76" t="str">
        <f>VLOOKUP(O258,[1]Listas!$A$2:$B$16,2,0)</f>
        <v>Fortalecimiento de la gestión local y de las acciones de vigilancia y control</v>
      </c>
      <c r="Q258" s="60" t="s">
        <v>48</v>
      </c>
      <c r="R258" s="99">
        <v>10986800</v>
      </c>
      <c r="S258" s="81">
        <v>44063</v>
      </c>
      <c r="T258" s="59">
        <v>44196</v>
      </c>
      <c r="U258" s="76" t="s">
        <v>41</v>
      </c>
      <c r="V258" s="107" t="s">
        <v>1482</v>
      </c>
      <c r="W258" s="80" t="s">
        <v>60</v>
      </c>
      <c r="X258" s="60" t="s">
        <v>40</v>
      </c>
      <c r="Y258" s="60">
        <v>0</v>
      </c>
      <c r="Z258" s="64" t="str">
        <f t="shared" si="35"/>
        <v>NA</v>
      </c>
      <c r="AA258" s="44" t="s">
        <v>40</v>
      </c>
      <c r="AB258" s="44" t="s">
        <v>40</v>
      </c>
      <c r="AC258" s="44" t="s">
        <v>40</v>
      </c>
      <c r="AD258" s="45" t="s">
        <v>40</v>
      </c>
      <c r="AE258" s="44" t="s">
        <v>40</v>
      </c>
      <c r="AF258" s="68" t="s">
        <v>40</v>
      </c>
      <c r="AG258" s="44" t="s">
        <v>40</v>
      </c>
      <c r="AH258" s="44" t="s">
        <v>40</v>
      </c>
      <c r="AI258" s="59" t="str">
        <f t="shared" si="39"/>
        <v>NA</v>
      </c>
      <c r="AJ258" s="67" t="str">
        <f t="shared" si="39"/>
        <v>NA</v>
      </c>
      <c r="AK258" s="57" t="str">
        <f t="shared" si="39"/>
        <v>NA</v>
      </c>
    </row>
    <row r="259" spans="1:37" ht="16" customHeight="1" x14ac:dyDescent="0.25">
      <c r="A259" s="42">
        <v>252</v>
      </c>
      <c r="B259" s="39" t="s">
        <v>42</v>
      </c>
      <c r="C259" s="42" t="str">
        <f t="shared" ca="1" si="40"/>
        <v>EN EJECUCION</v>
      </c>
      <c r="D259" s="41">
        <f t="shared" ca="1" si="33"/>
        <v>0.33884297520661155</v>
      </c>
      <c r="E259" s="57" t="s">
        <v>1483</v>
      </c>
      <c r="F259" s="80" t="s">
        <v>1484</v>
      </c>
      <c r="G259" s="66">
        <v>1022378582</v>
      </c>
      <c r="H259" s="58" t="str">
        <f t="shared" si="38"/>
        <v>JEFFERSON ALFONSO TORRES BAQUERO</v>
      </c>
      <c r="I259" s="58">
        <f t="shared" si="38"/>
        <v>1022378582</v>
      </c>
      <c r="J259" s="98"/>
      <c r="K259" s="57" t="s">
        <v>1485</v>
      </c>
      <c r="L259" s="43" t="s">
        <v>1486</v>
      </c>
      <c r="M259" s="104" t="s">
        <v>1487</v>
      </c>
      <c r="N259" s="81">
        <v>44057</v>
      </c>
      <c r="O259" s="56">
        <v>1363</v>
      </c>
      <c r="P259" s="76" t="str">
        <f>VLOOKUP(O259,[1]Listas!$A$2:$B$16,2,0)</f>
        <v>Fortalecimiento de la gestión local y de las acciones de vigilancia y control</v>
      </c>
      <c r="Q259" s="60" t="s">
        <v>48</v>
      </c>
      <c r="R259" s="99">
        <v>15400000</v>
      </c>
      <c r="S259" s="65">
        <v>44063</v>
      </c>
      <c r="T259" s="59">
        <v>44184</v>
      </c>
      <c r="U259" s="76" t="s">
        <v>41</v>
      </c>
      <c r="V259" s="107" t="s">
        <v>1488</v>
      </c>
      <c r="W259" s="80" t="s">
        <v>60</v>
      </c>
      <c r="X259" s="60" t="s">
        <v>40</v>
      </c>
      <c r="Y259" s="60">
        <v>0</v>
      </c>
      <c r="Z259" s="64" t="str">
        <f t="shared" si="35"/>
        <v>NA</v>
      </c>
      <c r="AA259" s="44" t="s">
        <v>40</v>
      </c>
      <c r="AB259" s="44" t="s">
        <v>40</v>
      </c>
      <c r="AC259" s="44" t="s">
        <v>40</v>
      </c>
      <c r="AD259" s="45" t="s">
        <v>40</v>
      </c>
      <c r="AE259" s="44" t="s">
        <v>40</v>
      </c>
      <c r="AF259" s="68" t="s">
        <v>40</v>
      </c>
      <c r="AG259" s="44" t="s">
        <v>40</v>
      </c>
      <c r="AH259" s="44" t="s">
        <v>40</v>
      </c>
      <c r="AI259" s="59" t="str">
        <f t="shared" si="39"/>
        <v>NA</v>
      </c>
      <c r="AJ259" s="67" t="str">
        <f t="shared" si="39"/>
        <v>NA</v>
      </c>
      <c r="AK259" s="57" t="str">
        <f t="shared" si="39"/>
        <v>NA</v>
      </c>
    </row>
    <row r="260" spans="1:37" ht="16" customHeight="1" x14ac:dyDescent="0.25">
      <c r="A260" s="42">
        <v>253</v>
      </c>
      <c r="B260" s="39" t="s">
        <v>42</v>
      </c>
      <c r="C260" s="42" t="str">
        <f t="shared" ca="1" si="40"/>
        <v>EN EJECUCION</v>
      </c>
      <c r="D260" s="41">
        <f t="shared" ca="1" si="33"/>
        <v>0.33884297520661155</v>
      </c>
      <c r="E260" s="57" t="s">
        <v>1489</v>
      </c>
      <c r="F260" s="80" t="s">
        <v>1490</v>
      </c>
      <c r="G260" s="66">
        <v>79563673</v>
      </c>
      <c r="H260" s="58" t="str">
        <f t="shared" si="38"/>
        <v>ANCIZAR  MONTAÑA CUERVO</v>
      </c>
      <c r="I260" s="58">
        <f t="shared" si="38"/>
        <v>79563673</v>
      </c>
      <c r="J260" s="98"/>
      <c r="K260" s="57" t="s">
        <v>1491</v>
      </c>
      <c r="L260" s="43" t="s">
        <v>1492</v>
      </c>
      <c r="M260" s="104" t="s">
        <v>1493</v>
      </c>
      <c r="N260" s="81">
        <v>44057</v>
      </c>
      <c r="O260" s="56">
        <v>1363</v>
      </c>
      <c r="P260" s="76" t="str">
        <f>VLOOKUP(O260,[1]Listas!$A$2:$B$16,2,0)</f>
        <v>Fortalecimiento de la gestión local y de las acciones de vigilancia y control</v>
      </c>
      <c r="Q260" s="60" t="s">
        <v>48</v>
      </c>
      <c r="R260" s="99">
        <v>15400000</v>
      </c>
      <c r="S260" s="81">
        <v>44063</v>
      </c>
      <c r="T260" s="59">
        <v>44184</v>
      </c>
      <c r="U260" s="76" t="s">
        <v>41</v>
      </c>
      <c r="V260" s="107" t="s">
        <v>1494</v>
      </c>
      <c r="W260" s="80" t="s">
        <v>60</v>
      </c>
      <c r="X260" s="60" t="s">
        <v>40</v>
      </c>
      <c r="Y260" s="60">
        <v>0</v>
      </c>
      <c r="Z260" s="64" t="str">
        <f t="shared" si="35"/>
        <v>NA</v>
      </c>
      <c r="AA260" s="44" t="s">
        <v>40</v>
      </c>
      <c r="AB260" s="44" t="s">
        <v>40</v>
      </c>
      <c r="AC260" s="44" t="s">
        <v>40</v>
      </c>
      <c r="AD260" s="45" t="s">
        <v>40</v>
      </c>
      <c r="AE260" s="44" t="s">
        <v>40</v>
      </c>
      <c r="AF260" s="68" t="s">
        <v>40</v>
      </c>
      <c r="AG260" s="44" t="s">
        <v>40</v>
      </c>
      <c r="AH260" s="44" t="s">
        <v>40</v>
      </c>
      <c r="AI260" s="59" t="str">
        <f t="shared" si="39"/>
        <v>NA</v>
      </c>
      <c r="AJ260" s="67" t="str">
        <f t="shared" si="39"/>
        <v>NA</v>
      </c>
      <c r="AK260" s="57" t="str">
        <f t="shared" si="39"/>
        <v>NA</v>
      </c>
    </row>
    <row r="261" spans="1:37" ht="16" customHeight="1" x14ac:dyDescent="0.25">
      <c r="A261" s="42">
        <v>254</v>
      </c>
      <c r="B261" s="39" t="s">
        <v>42</v>
      </c>
      <c r="C261" s="42" t="str">
        <f t="shared" ca="1" si="40"/>
        <v>EN EJECUCION</v>
      </c>
      <c r="D261" s="41">
        <f t="shared" ca="1" si="33"/>
        <v>0.30303030303030304</v>
      </c>
      <c r="E261" s="57" t="s">
        <v>1495</v>
      </c>
      <c r="F261" s="80" t="s">
        <v>1496</v>
      </c>
      <c r="G261" s="66" t="s">
        <v>1497</v>
      </c>
      <c r="H261" s="58" t="str">
        <f t="shared" si="38"/>
        <v>MARÍA ALEJANDRA RODRÍGUEZ BARRIOS</v>
      </c>
      <c r="I261" s="58" t="str">
        <f t="shared" si="38"/>
        <v>1.020.787.884</v>
      </c>
      <c r="J261" s="98"/>
      <c r="K261" s="57" t="s">
        <v>1498</v>
      </c>
      <c r="L261" s="43" t="s">
        <v>1499</v>
      </c>
      <c r="M261" s="104" t="s">
        <v>1500</v>
      </c>
      <c r="N261" s="81">
        <v>44062</v>
      </c>
      <c r="O261" s="56">
        <v>1363</v>
      </c>
      <c r="P261" s="76" t="str">
        <f>VLOOKUP(O261,[1]Listas!$A$2:$B$16,2,0)</f>
        <v>Fortalecimiento de la gestión local y de las acciones de vigilancia y control</v>
      </c>
      <c r="Q261" s="60" t="s">
        <v>48</v>
      </c>
      <c r="R261" s="99">
        <v>23536333</v>
      </c>
      <c r="S261" s="65">
        <v>44064</v>
      </c>
      <c r="T261" s="81">
        <v>44196</v>
      </c>
      <c r="U261" s="76" t="s">
        <v>41</v>
      </c>
      <c r="V261" s="107" t="s">
        <v>1501</v>
      </c>
      <c r="W261" s="80" t="s">
        <v>401</v>
      </c>
      <c r="X261" s="60" t="s">
        <v>40</v>
      </c>
      <c r="Y261" s="60">
        <v>0</v>
      </c>
      <c r="Z261" s="64" t="str">
        <f t="shared" si="35"/>
        <v>NA</v>
      </c>
      <c r="AA261" s="44" t="s">
        <v>40</v>
      </c>
      <c r="AB261" s="44" t="s">
        <v>40</v>
      </c>
      <c r="AC261" s="44" t="s">
        <v>40</v>
      </c>
      <c r="AD261" s="45" t="s">
        <v>40</v>
      </c>
      <c r="AE261" s="44" t="s">
        <v>40</v>
      </c>
      <c r="AF261" s="68" t="s">
        <v>40</v>
      </c>
      <c r="AG261" s="44" t="s">
        <v>40</v>
      </c>
      <c r="AH261" s="44" t="s">
        <v>40</v>
      </c>
      <c r="AI261" s="59" t="str">
        <f t="shared" si="39"/>
        <v>NA</v>
      </c>
      <c r="AJ261" s="67" t="str">
        <f t="shared" si="39"/>
        <v>NA</v>
      </c>
      <c r="AK261" s="57" t="str">
        <f t="shared" si="39"/>
        <v>NA</v>
      </c>
    </row>
    <row r="262" spans="1:37" ht="16" customHeight="1" x14ac:dyDescent="0.25">
      <c r="A262" s="42">
        <v>255</v>
      </c>
      <c r="B262" s="39" t="s">
        <v>42</v>
      </c>
      <c r="C262" s="42" t="str">
        <f t="shared" ca="1" si="40"/>
        <v>EN EJECUCION</v>
      </c>
      <c r="D262" s="41">
        <f t="shared" ca="1" si="33"/>
        <v>0.30303030303030304</v>
      </c>
      <c r="E262" s="57" t="s">
        <v>1502</v>
      </c>
      <c r="F262" s="80" t="s">
        <v>1503</v>
      </c>
      <c r="G262" s="66">
        <v>79276308</v>
      </c>
      <c r="H262" s="58" t="str">
        <f t="shared" si="38"/>
        <v>JORGE EDUARDO AROYO</v>
      </c>
      <c r="I262" s="58">
        <f t="shared" si="38"/>
        <v>79276308</v>
      </c>
      <c r="J262" s="98"/>
      <c r="K262" s="57" t="s">
        <v>1504</v>
      </c>
      <c r="L262" s="43" t="s">
        <v>1505</v>
      </c>
      <c r="M262" s="104" t="s">
        <v>1506</v>
      </c>
      <c r="N262" s="81">
        <v>44063</v>
      </c>
      <c r="O262" s="56">
        <v>1363</v>
      </c>
      <c r="P262" s="76" t="str">
        <f>VLOOKUP(O262,[1]Listas!$A$2:$B$16,2,0)</f>
        <v>Fortalecimiento de la gestión local y de las acciones de vigilancia y control</v>
      </c>
      <c r="Q262" s="60" t="s">
        <v>48</v>
      </c>
      <c r="R262" s="99">
        <v>12500000</v>
      </c>
      <c r="S262" s="81">
        <v>44064</v>
      </c>
      <c r="T262" s="81">
        <v>44196</v>
      </c>
      <c r="U262" s="76" t="s">
        <v>41</v>
      </c>
      <c r="V262" s="104" t="s">
        <v>1507</v>
      </c>
      <c r="W262" s="80" t="s">
        <v>60</v>
      </c>
      <c r="X262" s="60" t="s">
        <v>40</v>
      </c>
      <c r="Y262" s="60">
        <v>0</v>
      </c>
      <c r="Z262" s="64" t="str">
        <f t="shared" si="35"/>
        <v>NA</v>
      </c>
      <c r="AA262" s="44" t="s">
        <v>40</v>
      </c>
      <c r="AB262" s="44" t="s">
        <v>40</v>
      </c>
      <c r="AC262" s="44" t="s">
        <v>40</v>
      </c>
      <c r="AD262" s="45" t="s">
        <v>40</v>
      </c>
      <c r="AE262" s="44" t="s">
        <v>40</v>
      </c>
      <c r="AF262" s="68" t="s">
        <v>40</v>
      </c>
      <c r="AG262" s="44" t="s">
        <v>40</v>
      </c>
      <c r="AH262" s="44" t="s">
        <v>40</v>
      </c>
      <c r="AI262" s="59" t="str">
        <f t="shared" si="39"/>
        <v>NA</v>
      </c>
      <c r="AJ262" s="67" t="str">
        <f t="shared" si="39"/>
        <v>NA</v>
      </c>
      <c r="AK262" s="57" t="str">
        <f t="shared" si="39"/>
        <v>NA</v>
      </c>
    </row>
    <row r="263" spans="1:37" ht="16" customHeight="1" x14ac:dyDescent="0.25">
      <c r="A263" s="42">
        <v>256</v>
      </c>
      <c r="B263" s="39" t="s">
        <v>42</v>
      </c>
      <c r="C263" s="42" t="str">
        <f t="shared" ca="1" si="40"/>
        <v>EN EJECUCION</v>
      </c>
      <c r="D263" s="41">
        <f t="shared" ca="1" si="33"/>
        <v>0.2868217054263566</v>
      </c>
      <c r="E263" s="57" t="s">
        <v>1508</v>
      </c>
      <c r="F263" s="80" t="s">
        <v>1509</v>
      </c>
      <c r="G263" s="66" t="s">
        <v>1510</v>
      </c>
      <c r="H263" s="58" t="str">
        <f t="shared" si="38"/>
        <v>WILSON JAVIER ACERO DÍAZ</v>
      </c>
      <c r="I263" s="58" t="str">
        <f t="shared" si="38"/>
        <v>79.634.728</v>
      </c>
      <c r="J263" s="98"/>
      <c r="K263" s="57" t="s">
        <v>1511</v>
      </c>
      <c r="L263" s="43" t="s">
        <v>1512</v>
      </c>
      <c r="M263" s="104" t="s">
        <v>1513</v>
      </c>
      <c r="N263" s="81">
        <v>44063</v>
      </c>
      <c r="O263" s="56">
        <v>1363</v>
      </c>
      <c r="P263" s="76" t="str">
        <f>VLOOKUP(O263,[1]Listas!$A$2:$B$16,2,0)</f>
        <v>Fortalecimiento de la gestión local y de las acciones de vigilancia y control</v>
      </c>
      <c r="Q263" s="60" t="s">
        <v>48</v>
      </c>
      <c r="R263" s="99">
        <v>26000000</v>
      </c>
      <c r="S263" s="65">
        <v>44067</v>
      </c>
      <c r="T263" s="81">
        <v>44196</v>
      </c>
      <c r="U263" s="76" t="s">
        <v>41</v>
      </c>
      <c r="V263" s="107" t="s">
        <v>1514</v>
      </c>
      <c r="W263" s="80" t="s">
        <v>1579</v>
      </c>
      <c r="X263" s="60" t="s">
        <v>40</v>
      </c>
      <c r="Y263" s="60">
        <v>0</v>
      </c>
      <c r="Z263" s="64" t="str">
        <f t="shared" si="35"/>
        <v>NA</v>
      </c>
      <c r="AA263" s="44" t="s">
        <v>40</v>
      </c>
      <c r="AB263" s="44" t="s">
        <v>40</v>
      </c>
      <c r="AC263" s="44" t="s">
        <v>40</v>
      </c>
      <c r="AD263" s="45" t="s">
        <v>40</v>
      </c>
      <c r="AE263" s="44" t="s">
        <v>40</v>
      </c>
      <c r="AF263" s="68" t="s">
        <v>40</v>
      </c>
      <c r="AG263" s="44" t="s">
        <v>40</v>
      </c>
      <c r="AH263" s="44" t="s">
        <v>40</v>
      </c>
      <c r="AI263" s="59" t="str">
        <f t="shared" si="39"/>
        <v>NA</v>
      </c>
      <c r="AJ263" s="67" t="str">
        <f t="shared" si="39"/>
        <v>NA</v>
      </c>
      <c r="AK263" s="57" t="str">
        <f t="shared" si="39"/>
        <v>NA</v>
      </c>
    </row>
    <row r="264" spans="1:37" ht="16" customHeight="1" x14ac:dyDescent="0.25">
      <c r="A264" s="42">
        <v>257</v>
      </c>
      <c r="B264" s="39" t="s">
        <v>42</v>
      </c>
      <c r="C264" s="42" t="str">
        <f t="shared" ca="1" si="40"/>
        <v>EN EJECUCION</v>
      </c>
      <c r="D264" s="41">
        <f t="shared" ref="D264:D327" ca="1" si="41">IF(C264="NO ADJUDICADO","0%",IF(C264="PDTE EJECUCION","0%",IF(TODAY()&gt;=T264,100%,IF(_xlfn.DAYS(S264,T264),_xlfn.DAYS(S264,TODAY())/_xlfn.DAYS(S264,T264)))))</f>
        <v>0.27559055118110237</v>
      </c>
      <c r="E264" s="57" t="s">
        <v>1515</v>
      </c>
      <c r="F264" s="80" t="s">
        <v>1516</v>
      </c>
      <c r="G264" s="66" t="s">
        <v>1517</v>
      </c>
      <c r="H264" s="58" t="str">
        <f t="shared" si="38"/>
        <v>HERLEY MOLANO GARZÓN</v>
      </c>
      <c r="I264" s="58" t="str">
        <f t="shared" si="38"/>
        <v>79.901.146</v>
      </c>
      <c r="J264" s="98"/>
      <c r="K264" s="57" t="s">
        <v>1518</v>
      </c>
      <c r="L264" s="43" t="s">
        <v>1519</v>
      </c>
      <c r="M264" s="104" t="s">
        <v>1520</v>
      </c>
      <c r="N264" s="81">
        <v>44063</v>
      </c>
      <c r="O264" s="56">
        <v>1363</v>
      </c>
      <c r="P264" s="76" t="str">
        <f>VLOOKUP(O264,[1]Listas!$A$2:$B$16,2,0)</f>
        <v>Fortalecimiento de la gestión local y de las acciones de vigilancia y control</v>
      </c>
      <c r="Q264" s="60" t="s">
        <v>48</v>
      </c>
      <c r="R264" s="99">
        <v>11028333</v>
      </c>
      <c r="S264" s="81">
        <v>44069</v>
      </c>
      <c r="T264" s="81">
        <v>44196</v>
      </c>
      <c r="U264" s="76" t="s">
        <v>41</v>
      </c>
      <c r="V264" s="107" t="s">
        <v>1521</v>
      </c>
      <c r="W264" s="80" t="s">
        <v>67</v>
      </c>
      <c r="X264" s="60" t="s">
        <v>40</v>
      </c>
      <c r="Y264" s="60">
        <v>0</v>
      </c>
      <c r="Z264" s="64" t="str">
        <f t="shared" ref="Z264:Z280" si="42">IF(Y264&lt;1,"NA",Y264-X264)</f>
        <v>NA</v>
      </c>
      <c r="AA264" s="44" t="s">
        <v>40</v>
      </c>
      <c r="AB264" s="44" t="s">
        <v>40</v>
      </c>
      <c r="AC264" s="44" t="s">
        <v>40</v>
      </c>
      <c r="AD264" s="45" t="s">
        <v>40</v>
      </c>
      <c r="AE264" s="44" t="s">
        <v>40</v>
      </c>
      <c r="AF264" s="68" t="s">
        <v>40</v>
      </c>
      <c r="AG264" s="44" t="s">
        <v>40</v>
      </c>
      <c r="AH264" s="44" t="s">
        <v>40</v>
      </c>
      <c r="AI264" s="59" t="str">
        <f t="shared" si="39"/>
        <v>NA</v>
      </c>
      <c r="AJ264" s="67" t="str">
        <f t="shared" si="39"/>
        <v>NA</v>
      </c>
      <c r="AK264" s="57" t="str">
        <f t="shared" si="39"/>
        <v>NA</v>
      </c>
    </row>
    <row r="265" spans="1:37" ht="16" customHeight="1" x14ac:dyDescent="0.25">
      <c r="A265" s="42">
        <v>258</v>
      </c>
      <c r="B265" s="39" t="s">
        <v>42</v>
      </c>
      <c r="C265" s="42" t="str">
        <f t="shared" ca="1" si="40"/>
        <v>EN EJECUCION</v>
      </c>
      <c r="D265" s="41">
        <f t="shared" ca="1" si="41"/>
        <v>0.28125</v>
      </c>
      <c r="E265" s="57" t="s">
        <v>1522</v>
      </c>
      <c r="F265" s="80" t="s">
        <v>1523</v>
      </c>
      <c r="G265" s="66" t="s">
        <v>1524</v>
      </c>
      <c r="H265" s="58" t="str">
        <f t="shared" si="38"/>
        <v>DANNA BRIGITH CANCHALA RUIZ</v>
      </c>
      <c r="I265" s="58" t="str">
        <f t="shared" si="38"/>
        <v>1.013.669.642</v>
      </c>
      <c r="J265" s="98"/>
      <c r="K265" s="57" t="s">
        <v>1525</v>
      </c>
      <c r="L265" s="43" t="s">
        <v>1526</v>
      </c>
      <c r="M265" s="104" t="s">
        <v>1527</v>
      </c>
      <c r="N265" s="81">
        <v>44063</v>
      </c>
      <c r="O265" s="56">
        <v>1361</v>
      </c>
      <c r="P265" s="76" t="str">
        <f>VLOOKUP(O265,[1]Listas!$A$2:$B$16,2,0)</f>
        <v>Sostenibilidad ambiental basada en la eficiencia energética</v>
      </c>
      <c r="Q265" s="60" t="s">
        <v>48</v>
      </c>
      <c r="R265" s="99">
        <v>16933334</v>
      </c>
      <c r="S265" s="65">
        <v>44068</v>
      </c>
      <c r="T265" s="81">
        <v>44196</v>
      </c>
      <c r="U265" s="76" t="s">
        <v>41</v>
      </c>
      <c r="V265" s="107" t="s">
        <v>1528</v>
      </c>
      <c r="W265" s="80" t="s">
        <v>67</v>
      </c>
      <c r="X265" s="60" t="s">
        <v>40</v>
      </c>
      <c r="Y265" s="60">
        <v>0</v>
      </c>
      <c r="Z265" s="64" t="str">
        <f t="shared" si="42"/>
        <v>NA</v>
      </c>
      <c r="AA265" s="44" t="s">
        <v>40</v>
      </c>
      <c r="AB265" s="44" t="s">
        <v>40</v>
      </c>
      <c r="AC265" s="44" t="s">
        <v>40</v>
      </c>
      <c r="AD265" s="45" t="s">
        <v>40</v>
      </c>
      <c r="AE265" s="44" t="s">
        <v>40</v>
      </c>
      <c r="AF265" s="68" t="s">
        <v>40</v>
      </c>
      <c r="AG265" s="44" t="s">
        <v>40</v>
      </c>
      <c r="AH265" s="44" t="s">
        <v>40</v>
      </c>
      <c r="AI265" s="59" t="str">
        <f t="shared" si="39"/>
        <v>NA</v>
      </c>
      <c r="AJ265" s="67" t="str">
        <f t="shared" si="39"/>
        <v>NA</v>
      </c>
      <c r="AK265" s="57" t="str">
        <f t="shared" si="39"/>
        <v>NA</v>
      </c>
    </row>
    <row r="266" spans="1:37" ht="16" customHeight="1" x14ac:dyDescent="0.25">
      <c r="A266" s="42">
        <v>259</v>
      </c>
      <c r="B266" s="39" t="s">
        <v>42</v>
      </c>
      <c r="C266" s="42" t="str">
        <f t="shared" ca="1" si="40"/>
        <v>EN EJECUCION</v>
      </c>
      <c r="D266" s="41">
        <f t="shared" ca="1" si="41"/>
        <v>0.2868217054263566</v>
      </c>
      <c r="E266" s="57" t="s">
        <v>1529</v>
      </c>
      <c r="F266" s="80" t="s">
        <v>1530</v>
      </c>
      <c r="G266" s="66">
        <v>15618990</v>
      </c>
      <c r="H266" s="58" t="str">
        <f t="shared" si="38"/>
        <v>LUIS FERNANDO PEÑATA LOPEZ</v>
      </c>
      <c r="I266" s="58">
        <f t="shared" si="38"/>
        <v>15618990</v>
      </c>
      <c r="J266" s="98"/>
      <c r="K266" s="57" t="s">
        <v>1531</v>
      </c>
      <c r="L266" s="43" t="s">
        <v>1532</v>
      </c>
      <c r="M266" s="104" t="s">
        <v>1533</v>
      </c>
      <c r="N266" s="81">
        <v>44063</v>
      </c>
      <c r="O266" s="56">
        <v>1363</v>
      </c>
      <c r="P266" s="76" t="str">
        <f>VLOOKUP(O266,[1]Listas!$A$2:$B$16,2,0)</f>
        <v>Fortalecimiento de la gestión local y de las acciones de vigilancia y control</v>
      </c>
      <c r="Q266" s="60" t="s">
        <v>48</v>
      </c>
      <c r="R266" s="99">
        <v>10670000</v>
      </c>
      <c r="S266" s="65">
        <v>44067</v>
      </c>
      <c r="T266" s="81">
        <v>44196</v>
      </c>
      <c r="U266" s="76" t="s">
        <v>41</v>
      </c>
      <c r="V266" s="107" t="s">
        <v>1534</v>
      </c>
      <c r="W266" s="80" t="s">
        <v>401</v>
      </c>
      <c r="X266" s="60" t="s">
        <v>40</v>
      </c>
      <c r="Y266" s="60">
        <v>0</v>
      </c>
      <c r="Z266" s="64" t="str">
        <f t="shared" si="42"/>
        <v>NA</v>
      </c>
      <c r="AA266" s="44" t="s">
        <v>40</v>
      </c>
      <c r="AB266" s="44" t="s">
        <v>40</v>
      </c>
      <c r="AC266" s="44" t="s">
        <v>40</v>
      </c>
      <c r="AD266" s="45" t="s">
        <v>40</v>
      </c>
      <c r="AE266" s="44" t="s">
        <v>40</v>
      </c>
      <c r="AF266" s="68" t="s">
        <v>40</v>
      </c>
      <c r="AG266" s="44" t="s">
        <v>40</v>
      </c>
      <c r="AH266" s="44" t="s">
        <v>40</v>
      </c>
      <c r="AI266" s="59" t="str">
        <f t="shared" si="39"/>
        <v>NA</v>
      </c>
      <c r="AJ266" s="67" t="str">
        <f t="shared" si="39"/>
        <v>NA</v>
      </c>
      <c r="AK266" s="57" t="str">
        <f t="shared" si="39"/>
        <v>NA</v>
      </c>
    </row>
    <row r="267" spans="1:37" ht="16" customHeight="1" x14ac:dyDescent="0.25">
      <c r="A267" s="42">
        <v>260</v>
      </c>
      <c r="B267" s="39" t="s">
        <v>42</v>
      </c>
      <c r="C267" s="42" t="str">
        <f t="shared" ca="1" si="40"/>
        <v>EN EJECUCION</v>
      </c>
      <c r="D267" s="41">
        <f t="shared" ca="1" si="41"/>
        <v>0.27559055118110237</v>
      </c>
      <c r="E267" s="57" t="s">
        <v>1535</v>
      </c>
      <c r="F267" s="80" t="s">
        <v>1536</v>
      </c>
      <c r="G267" s="66" t="s">
        <v>1537</v>
      </c>
      <c r="H267" s="58" t="str">
        <f t="shared" si="38"/>
        <v>CRISTIAN JAVIER SANCHEZ BERRIO</v>
      </c>
      <c r="I267" s="58" t="str">
        <f t="shared" si="38"/>
        <v>1.032.366.779</v>
      </c>
      <c r="J267" s="98"/>
      <c r="K267" s="57" t="s">
        <v>1538</v>
      </c>
      <c r="L267" s="43" t="s">
        <v>1539</v>
      </c>
      <c r="M267" s="104" t="s">
        <v>1540</v>
      </c>
      <c r="N267" s="81">
        <v>44064</v>
      </c>
      <c r="O267" s="56">
        <v>1371</v>
      </c>
      <c r="P267" s="76" t="str">
        <f>VLOOKUP(O267,[1]Listas!$A$2:$B$16,2,0)</f>
        <v>Fortalecimiento de la participación</v>
      </c>
      <c r="Q267" s="60" t="s">
        <v>48</v>
      </c>
      <c r="R267" s="99">
        <v>26950000</v>
      </c>
      <c r="S267" s="65">
        <v>44069</v>
      </c>
      <c r="T267" s="81">
        <v>44196</v>
      </c>
      <c r="U267" s="76" t="s">
        <v>41</v>
      </c>
      <c r="V267" s="107" t="s">
        <v>1541</v>
      </c>
      <c r="W267" s="80"/>
      <c r="X267" s="60" t="s">
        <v>40</v>
      </c>
      <c r="Y267" s="60">
        <v>0</v>
      </c>
      <c r="Z267" s="64" t="str">
        <f t="shared" si="42"/>
        <v>NA</v>
      </c>
      <c r="AA267" s="44" t="s">
        <v>40</v>
      </c>
      <c r="AB267" s="44" t="s">
        <v>40</v>
      </c>
      <c r="AC267" s="44" t="s">
        <v>40</v>
      </c>
      <c r="AD267" s="45" t="s">
        <v>40</v>
      </c>
      <c r="AE267" s="44" t="s">
        <v>40</v>
      </c>
      <c r="AF267" s="68" t="s">
        <v>40</v>
      </c>
      <c r="AG267" s="44" t="s">
        <v>40</v>
      </c>
      <c r="AH267" s="44" t="s">
        <v>40</v>
      </c>
      <c r="AI267" s="59" t="str">
        <f t="shared" si="39"/>
        <v>NA</v>
      </c>
      <c r="AJ267" s="67" t="str">
        <f t="shared" si="39"/>
        <v>NA</v>
      </c>
      <c r="AK267" s="57" t="str">
        <f t="shared" si="39"/>
        <v>NA</v>
      </c>
    </row>
    <row r="268" spans="1:37" ht="16" customHeight="1" x14ac:dyDescent="0.25">
      <c r="A268" s="42">
        <v>261</v>
      </c>
      <c r="B268" s="39" t="s">
        <v>42</v>
      </c>
      <c r="C268" s="42" t="str">
        <f t="shared" ca="1" si="40"/>
        <v>EN EJECUCION</v>
      </c>
      <c r="D268" s="41">
        <f t="shared" ca="1" si="41"/>
        <v>0.27559055118110237</v>
      </c>
      <c r="E268" s="57" t="s">
        <v>1542</v>
      </c>
      <c r="F268" s="80" t="s">
        <v>1543</v>
      </c>
      <c r="G268" s="66" t="s">
        <v>1544</v>
      </c>
      <c r="H268" s="58" t="str">
        <f t="shared" si="38"/>
        <v>EDWIN MAURICIO ALFONSO MALDONADO</v>
      </c>
      <c r="I268" s="58" t="str">
        <f t="shared" si="38"/>
        <v>80.237.668</v>
      </c>
      <c r="J268" s="98"/>
      <c r="K268" s="57" t="s">
        <v>1545</v>
      </c>
      <c r="L268" s="43" t="s">
        <v>1546</v>
      </c>
      <c r="M268" s="104" t="s">
        <v>1547</v>
      </c>
      <c r="N268" s="81">
        <v>44063</v>
      </c>
      <c r="O268" s="56">
        <v>1367</v>
      </c>
      <c r="P268" s="76" t="str">
        <f>VLOOKUP(O268,[1]Listas!$A$2:$B$16,2,0)</f>
        <v>Recuperación de la malla vial local</v>
      </c>
      <c r="Q268" s="60" t="s">
        <v>48</v>
      </c>
      <c r="R268" s="99">
        <v>26000000</v>
      </c>
      <c r="S268" s="65">
        <v>44069</v>
      </c>
      <c r="T268" s="81">
        <v>44196</v>
      </c>
      <c r="U268" s="76" t="s">
        <v>41</v>
      </c>
      <c r="V268" s="107" t="s">
        <v>1548</v>
      </c>
      <c r="W268" s="80"/>
      <c r="X268" s="60" t="s">
        <v>40</v>
      </c>
      <c r="Y268" s="60">
        <v>0</v>
      </c>
      <c r="Z268" s="64" t="str">
        <f t="shared" si="42"/>
        <v>NA</v>
      </c>
      <c r="AA268" s="44" t="s">
        <v>40</v>
      </c>
      <c r="AB268" s="44" t="s">
        <v>40</v>
      </c>
      <c r="AC268" s="44" t="s">
        <v>40</v>
      </c>
      <c r="AD268" s="45" t="s">
        <v>40</v>
      </c>
      <c r="AE268" s="44" t="s">
        <v>40</v>
      </c>
      <c r="AF268" s="68" t="s">
        <v>40</v>
      </c>
      <c r="AG268" s="44" t="s">
        <v>40</v>
      </c>
      <c r="AH268" s="44" t="s">
        <v>40</v>
      </c>
      <c r="AI268" s="59" t="str">
        <f t="shared" si="39"/>
        <v>NA</v>
      </c>
      <c r="AJ268" s="67" t="str">
        <f t="shared" si="39"/>
        <v>NA</v>
      </c>
      <c r="AK268" s="57" t="str">
        <f t="shared" si="39"/>
        <v>NA</v>
      </c>
    </row>
    <row r="269" spans="1:37" ht="16" customHeight="1" x14ac:dyDescent="0.25">
      <c r="A269" s="42">
        <v>264</v>
      </c>
      <c r="B269" s="39" t="s">
        <v>42</v>
      </c>
      <c r="C269" s="42" t="str">
        <f t="shared" ca="1" si="40"/>
        <v>EN EJECUCION</v>
      </c>
      <c r="D269" s="41">
        <f t="shared" ca="1" si="41"/>
        <v>5.4945054945054944E-2</v>
      </c>
      <c r="E269" s="73" t="s">
        <v>1549</v>
      </c>
      <c r="F269" s="74" t="s">
        <v>1550</v>
      </c>
      <c r="G269" s="66" t="s">
        <v>1551</v>
      </c>
      <c r="H269" s="58" t="s">
        <v>1552</v>
      </c>
      <c r="I269" s="58">
        <v>79717208</v>
      </c>
      <c r="J269" s="98"/>
      <c r="K269" s="73" t="s">
        <v>1553</v>
      </c>
      <c r="L269" s="43" t="s">
        <v>1554</v>
      </c>
      <c r="M269" s="104" t="s">
        <v>1555</v>
      </c>
      <c r="N269" s="81">
        <v>44082</v>
      </c>
      <c r="O269" s="56"/>
      <c r="P269" s="76" t="e">
        <f>VLOOKUP(O269,[1]Listas!$A$2:$B$16,2,0)</f>
        <v>#N/A</v>
      </c>
      <c r="Q269" s="60" t="s">
        <v>48</v>
      </c>
      <c r="R269" s="99">
        <v>0</v>
      </c>
      <c r="S269" s="65">
        <v>44084</v>
      </c>
      <c r="T269" s="81">
        <v>44448</v>
      </c>
      <c r="U269" s="76" t="s">
        <v>41</v>
      </c>
      <c r="V269" s="107" t="s">
        <v>1556</v>
      </c>
      <c r="W269" s="80"/>
      <c r="X269" s="60" t="s">
        <v>40</v>
      </c>
      <c r="Y269" s="60">
        <v>0</v>
      </c>
      <c r="Z269" s="64" t="str">
        <f t="shared" si="42"/>
        <v>NA</v>
      </c>
      <c r="AA269" s="44" t="s">
        <v>40</v>
      </c>
      <c r="AB269" s="44" t="s">
        <v>40</v>
      </c>
      <c r="AC269" s="44" t="s">
        <v>40</v>
      </c>
      <c r="AD269" s="45" t="s">
        <v>40</v>
      </c>
      <c r="AE269" s="44" t="s">
        <v>40</v>
      </c>
      <c r="AF269" s="68" t="s">
        <v>40</v>
      </c>
      <c r="AG269" s="44" t="s">
        <v>40</v>
      </c>
      <c r="AH269" s="44" t="s">
        <v>40</v>
      </c>
      <c r="AI269" s="59" t="str">
        <f t="shared" si="39"/>
        <v>NA</v>
      </c>
      <c r="AJ269" s="67" t="str">
        <f t="shared" si="39"/>
        <v>NA</v>
      </c>
      <c r="AK269" s="57" t="str">
        <f t="shared" si="39"/>
        <v>NA</v>
      </c>
    </row>
    <row r="270" spans="1:37" ht="16" customHeight="1" x14ac:dyDescent="0.25">
      <c r="A270" s="42">
        <v>265</v>
      </c>
      <c r="B270" s="39" t="s">
        <v>42</v>
      </c>
      <c r="C270" s="42" t="str">
        <f t="shared" ca="1" si="40"/>
        <v>EN EJECUCION</v>
      </c>
      <c r="D270" s="41">
        <f t="shared" ca="1" si="41"/>
        <v>0.14018691588785046</v>
      </c>
      <c r="E270" s="57" t="s">
        <v>1557</v>
      </c>
      <c r="F270" s="80" t="s">
        <v>1558</v>
      </c>
      <c r="G270" s="66">
        <v>19499408</v>
      </c>
      <c r="H270" s="58" t="str">
        <f>+F270</f>
        <v xml:space="preserve">JESUS HERNANDO ROJAS </v>
      </c>
      <c r="I270" s="58">
        <f>+G270</f>
        <v>19499408</v>
      </c>
      <c r="J270" s="98"/>
      <c r="K270" s="57" t="s">
        <v>1559</v>
      </c>
      <c r="L270" s="43" t="s">
        <v>1560</v>
      </c>
      <c r="M270" s="104" t="s">
        <v>1561</v>
      </c>
      <c r="N270" s="81">
        <v>44084</v>
      </c>
      <c r="O270" s="56">
        <v>1376</v>
      </c>
      <c r="P270" s="76" t="str">
        <f>VLOOKUP(O270,[1]Listas!$A$2:$B$16,2,0)</f>
        <v>Fortalecimiento de seguridad e iniciativa de convivencia en la localidad de
Kennedy</v>
      </c>
      <c r="Q270" s="60" t="s">
        <v>48</v>
      </c>
      <c r="R270" s="99">
        <v>22000000</v>
      </c>
      <c r="S270" s="65">
        <v>44089</v>
      </c>
      <c r="T270" s="81">
        <v>44196</v>
      </c>
      <c r="U270" s="76" t="s">
        <v>41</v>
      </c>
      <c r="V270" s="107" t="s">
        <v>1562</v>
      </c>
      <c r="W270" s="80" t="s">
        <v>1563</v>
      </c>
      <c r="X270" s="60" t="s">
        <v>40</v>
      </c>
      <c r="Y270" s="60">
        <v>0</v>
      </c>
      <c r="Z270" s="64" t="str">
        <f t="shared" si="42"/>
        <v>NA</v>
      </c>
      <c r="AA270" s="44" t="s">
        <v>40</v>
      </c>
      <c r="AB270" s="44" t="s">
        <v>40</v>
      </c>
      <c r="AC270" s="44" t="s">
        <v>40</v>
      </c>
      <c r="AD270" s="45" t="s">
        <v>40</v>
      </c>
      <c r="AE270" s="44" t="s">
        <v>40</v>
      </c>
      <c r="AF270" s="68" t="s">
        <v>40</v>
      </c>
      <c r="AG270" s="44" t="s">
        <v>40</v>
      </c>
      <c r="AH270" s="44" t="s">
        <v>40</v>
      </c>
      <c r="AI270" s="59" t="str">
        <f t="shared" si="39"/>
        <v>NA</v>
      </c>
      <c r="AJ270" s="67" t="str">
        <f t="shared" si="39"/>
        <v>NA</v>
      </c>
      <c r="AK270" s="57" t="str">
        <f t="shared" si="39"/>
        <v>NA</v>
      </c>
    </row>
    <row r="271" spans="1:37" ht="16" customHeight="1" x14ac:dyDescent="0.25">
      <c r="A271" s="42">
        <v>266</v>
      </c>
      <c r="B271" s="39" t="s">
        <v>42</v>
      </c>
      <c r="C271" s="42" t="str">
        <f t="shared" ca="1" si="40"/>
        <v>EN EJECUCION</v>
      </c>
      <c r="D271" s="41">
        <f t="shared" ca="1" si="41"/>
        <v>0.13207547169811321</v>
      </c>
      <c r="E271" s="57" t="s">
        <v>1564</v>
      </c>
      <c r="F271" s="80" t="s">
        <v>155</v>
      </c>
      <c r="G271" s="66">
        <v>1089512891</v>
      </c>
      <c r="H271" s="58" t="s">
        <v>155</v>
      </c>
      <c r="I271" s="58">
        <v>1089512891</v>
      </c>
      <c r="J271" s="98"/>
      <c r="K271" s="57" t="s">
        <v>1565</v>
      </c>
      <c r="L271" s="43" t="s">
        <v>1566</v>
      </c>
      <c r="M271" s="104" t="s">
        <v>1567</v>
      </c>
      <c r="N271" s="81">
        <v>44088</v>
      </c>
      <c r="O271" s="56">
        <v>1371</v>
      </c>
      <c r="P271" s="76" t="str">
        <f>VLOOKUP(O271,[1]Listas!$A$2:$B$16,2,0)</f>
        <v>Fortalecimiento de la participación</v>
      </c>
      <c r="Q271" s="60" t="s">
        <v>48</v>
      </c>
      <c r="R271" s="99">
        <v>14700000</v>
      </c>
      <c r="S271" s="65">
        <v>44090</v>
      </c>
      <c r="T271" s="81">
        <v>44196</v>
      </c>
      <c r="U271" s="76" t="s">
        <v>41</v>
      </c>
      <c r="V271" s="107" t="s">
        <v>1568</v>
      </c>
      <c r="W271" s="80" t="s">
        <v>82</v>
      </c>
      <c r="X271" s="60" t="s">
        <v>40</v>
      </c>
      <c r="Y271" s="60">
        <v>0</v>
      </c>
      <c r="Z271" s="64" t="str">
        <f t="shared" si="42"/>
        <v>NA</v>
      </c>
      <c r="AA271" s="44" t="s">
        <v>40</v>
      </c>
      <c r="AB271" s="44" t="s">
        <v>40</v>
      </c>
      <c r="AC271" s="44" t="s">
        <v>40</v>
      </c>
      <c r="AD271" s="45" t="s">
        <v>40</v>
      </c>
      <c r="AE271" s="44" t="s">
        <v>40</v>
      </c>
      <c r="AF271" s="68" t="s">
        <v>40</v>
      </c>
      <c r="AG271" s="44" t="s">
        <v>40</v>
      </c>
      <c r="AH271" s="44" t="s">
        <v>40</v>
      </c>
      <c r="AI271" s="59" t="str">
        <f t="shared" si="39"/>
        <v>NA</v>
      </c>
      <c r="AJ271" s="67" t="str">
        <f t="shared" si="39"/>
        <v>NA</v>
      </c>
      <c r="AK271" s="57" t="str">
        <f t="shared" si="39"/>
        <v>NA</v>
      </c>
    </row>
    <row r="272" spans="1:37" ht="16" customHeight="1" x14ac:dyDescent="0.25">
      <c r="A272" s="42">
        <v>267</v>
      </c>
      <c r="B272" s="39" t="s">
        <v>42</v>
      </c>
      <c r="C272" s="42" t="str">
        <f t="shared" ca="1" si="40"/>
        <v>EN EJECUCION</v>
      </c>
      <c r="D272" s="41">
        <f t="shared" ca="1" si="41"/>
        <v>0.13333333333333333</v>
      </c>
      <c r="E272" s="57" t="s">
        <v>1569</v>
      </c>
      <c r="F272" s="80" t="s">
        <v>108</v>
      </c>
      <c r="G272" s="66">
        <v>52021745</v>
      </c>
      <c r="H272" s="58" t="s">
        <v>108</v>
      </c>
      <c r="I272" s="58">
        <v>52021745</v>
      </c>
      <c r="J272" s="98"/>
      <c r="K272" s="57" t="s">
        <v>1570</v>
      </c>
      <c r="L272" s="43" t="s">
        <v>1571</v>
      </c>
      <c r="M272" s="104" t="s">
        <v>1572</v>
      </c>
      <c r="N272" s="81">
        <v>44090</v>
      </c>
      <c r="O272" s="56">
        <v>1371</v>
      </c>
      <c r="P272" s="76" t="str">
        <f>VLOOKUP(O272,[1]Listas!$A$2:$B$16,2,0)</f>
        <v>Fortalecimiento de la participación</v>
      </c>
      <c r="Q272" s="60" t="s">
        <v>48</v>
      </c>
      <c r="R272" s="99">
        <v>18000000</v>
      </c>
      <c r="S272" s="65">
        <v>44092</v>
      </c>
      <c r="T272" s="81">
        <v>44182</v>
      </c>
      <c r="U272" s="76" t="s">
        <v>41</v>
      </c>
      <c r="V272" s="107" t="s">
        <v>1573</v>
      </c>
      <c r="W272" s="80" t="s">
        <v>82</v>
      </c>
      <c r="X272" s="60" t="s">
        <v>40</v>
      </c>
      <c r="Y272" s="60">
        <v>0</v>
      </c>
      <c r="Z272" s="64" t="str">
        <f t="shared" si="42"/>
        <v>NA</v>
      </c>
      <c r="AA272" s="44" t="s">
        <v>40</v>
      </c>
      <c r="AB272" s="44" t="s">
        <v>40</v>
      </c>
      <c r="AC272" s="44" t="s">
        <v>40</v>
      </c>
      <c r="AD272" s="45" t="s">
        <v>40</v>
      </c>
      <c r="AE272" s="44" t="s">
        <v>40</v>
      </c>
      <c r="AF272" s="68" t="s">
        <v>40</v>
      </c>
      <c r="AG272" s="44" t="s">
        <v>40</v>
      </c>
      <c r="AH272" s="44" t="s">
        <v>40</v>
      </c>
      <c r="AI272" s="59" t="str">
        <f t="shared" si="39"/>
        <v>NA</v>
      </c>
      <c r="AJ272" s="67" t="str">
        <f t="shared" si="39"/>
        <v>NA</v>
      </c>
      <c r="AK272" s="57" t="str">
        <f t="shared" si="39"/>
        <v>NA</v>
      </c>
    </row>
    <row r="273" spans="1:37" ht="16" customHeight="1" x14ac:dyDescent="0.25">
      <c r="A273" s="42">
        <v>268</v>
      </c>
      <c r="B273" s="39" t="s">
        <v>42</v>
      </c>
      <c r="C273" s="42" t="str">
        <f t="shared" ca="1" si="40"/>
        <v>EN EJECUCION</v>
      </c>
      <c r="D273" s="41">
        <f t="shared" ca="1" si="41"/>
        <v>8.9108910891089105E-2</v>
      </c>
      <c r="E273" s="57" t="s">
        <v>1574</v>
      </c>
      <c r="F273" s="80" t="s">
        <v>1575</v>
      </c>
      <c r="G273" s="66">
        <v>52772018</v>
      </c>
      <c r="H273" s="58" t="s">
        <v>1575</v>
      </c>
      <c r="I273" s="58">
        <v>52772018</v>
      </c>
      <c r="J273" s="98"/>
      <c r="K273" s="57" t="s">
        <v>1576</v>
      </c>
      <c r="L273" s="43" t="s">
        <v>1577</v>
      </c>
      <c r="M273" s="104" t="s">
        <v>322</v>
      </c>
      <c r="N273" s="81">
        <v>44090</v>
      </c>
      <c r="O273" s="56">
        <v>1363</v>
      </c>
      <c r="P273" s="76" t="str">
        <f>VLOOKUP(O273,[1]Listas!$A$2:$B$16,2,0)</f>
        <v>Fortalecimiento de la gestión local y de las acciones de vigilancia y control</v>
      </c>
      <c r="Q273" s="60" t="s">
        <v>48</v>
      </c>
      <c r="R273" s="99">
        <v>8333333</v>
      </c>
      <c r="S273" s="65">
        <v>44095</v>
      </c>
      <c r="T273" s="81">
        <v>44196</v>
      </c>
      <c r="U273" s="76" t="s">
        <v>41</v>
      </c>
      <c r="V273" s="107" t="s">
        <v>1578</v>
      </c>
      <c r="W273" s="80" t="s">
        <v>1579</v>
      </c>
      <c r="X273" s="60" t="s">
        <v>40</v>
      </c>
      <c r="Y273" s="60">
        <v>0</v>
      </c>
      <c r="Z273" s="64" t="str">
        <f t="shared" si="42"/>
        <v>NA</v>
      </c>
      <c r="AA273" s="44" t="s">
        <v>40</v>
      </c>
      <c r="AB273" s="44" t="s">
        <v>40</v>
      </c>
      <c r="AC273" s="44" t="s">
        <v>40</v>
      </c>
      <c r="AD273" s="45" t="s">
        <v>40</v>
      </c>
      <c r="AE273" s="44" t="s">
        <v>40</v>
      </c>
      <c r="AF273" s="68" t="s">
        <v>40</v>
      </c>
      <c r="AG273" s="44" t="s">
        <v>40</v>
      </c>
      <c r="AH273" s="44" t="s">
        <v>40</v>
      </c>
      <c r="AI273" s="59" t="str">
        <f t="shared" si="39"/>
        <v>NA</v>
      </c>
      <c r="AJ273" s="67" t="str">
        <f t="shared" si="39"/>
        <v>NA</v>
      </c>
      <c r="AK273" s="57" t="str">
        <f t="shared" si="39"/>
        <v>NA</v>
      </c>
    </row>
    <row r="274" spans="1:37" ht="16" customHeight="1" x14ac:dyDescent="0.25">
      <c r="A274" s="42">
        <v>269</v>
      </c>
      <c r="B274" s="39" t="s">
        <v>42</v>
      </c>
      <c r="C274" s="42" t="str">
        <f t="shared" ca="1" si="40"/>
        <v>EN EJECUCION</v>
      </c>
      <c r="D274" s="41">
        <f t="shared" ca="1" si="41"/>
        <v>0.11538461538461539</v>
      </c>
      <c r="E274" s="57" t="s">
        <v>1580</v>
      </c>
      <c r="F274" s="80" t="s">
        <v>1581</v>
      </c>
      <c r="G274" s="66">
        <v>80830361</v>
      </c>
      <c r="H274" s="58" t="str">
        <f>+F274</f>
        <v>CESAR EDUARDO ARANGO TORRES</v>
      </c>
      <c r="I274" s="58">
        <v>80830361</v>
      </c>
      <c r="J274" s="98"/>
      <c r="K274" s="57" t="s">
        <v>1582</v>
      </c>
      <c r="L274" s="43" t="s">
        <v>1583</v>
      </c>
      <c r="M274" s="104" t="s">
        <v>322</v>
      </c>
      <c r="N274" s="81">
        <v>44090</v>
      </c>
      <c r="O274" s="56">
        <v>1363</v>
      </c>
      <c r="P274" s="76" t="str">
        <f>VLOOKUP(O274,[1]Listas!$A$2:$B$16,2,0)</f>
        <v>Fortalecimiento de la gestión local y de las acciones de vigilancia y control</v>
      </c>
      <c r="Q274" s="60" t="s">
        <v>48</v>
      </c>
      <c r="R274" s="99">
        <v>8583333</v>
      </c>
      <c r="S274" s="65">
        <v>44092</v>
      </c>
      <c r="T274" s="81">
        <v>44196</v>
      </c>
      <c r="U274" s="76" t="s">
        <v>41</v>
      </c>
      <c r="V274" s="107" t="s">
        <v>1584</v>
      </c>
      <c r="W274" s="80" t="s">
        <v>1579</v>
      </c>
      <c r="X274" s="60" t="s">
        <v>40</v>
      </c>
      <c r="Y274" s="60">
        <v>0</v>
      </c>
      <c r="Z274" s="64" t="str">
        <f t="shared" si="42"/>
        <v>NA</v>
      </c>
      <c r="AA274" s="44" t="s">
        <v>40</v>
      </c>
      <c r="AB274" s="44" t="s">
        <v>40</v>
      </c>
      <c r="AC274" s="44" t="s">
        <v>40</v>
      </c>
      <c r="AD274" s="45" t="s">
        <v>40</v>
      </c>
      <c r="AE274" s="44" t="s">
        <v>40</v>
      </c>
      <c r="AF274" s="68" t="s">
        <v>40</v>
      </c>
      <c r="AG274" s="44" t="s">
        <v>40</v>
      </c>
      <c r="AH274" s="44" t="s">
        <v>40</v>
      </c>
      <c r="AI274" s="59" t="str">
        <f t="shared" si="39"/>
        <v>NA</v>
      </c>
      <c r="AJ274" s="67" t="str">
        <f t="shared" si="39"/>
        <v>NA</v>
      </c>
      <c r="AK274" s="57" t="str">
        <f t="shared" si="39"/>
        <v>NA</v>
      </c>
    </row>
    <row r="275" spans="1:37" ht="16" customHeight="1" x14ac:dyDescent="0.25">
      <c r="A275" s="42">
        <v>270</v>
      </c>
      <c r="B275" s="39" t="s">
        <v>42</v>
      </c>
      <c r="C275" s="42" t="str">
        <f t="shared" ca="1" si="40"/>
        <v>EN EJECUCION</v>
      </c>
      <c r="D275" s="41">
        <f t="shared" ca="1" si="41"/>
        <v>6.1224489795918366E-2</v>
      </c>
      <c r="E275" s="57" t="s">
        <v>1585</v>
      </c>
      <c r="F275" s="80" t="s">
        <v>331</v>
      </c>
      <c r="G275" s="66">
        <v>79610780</v>
      </c>
      <c r="H275" s="58" t="s">
        <v>331</v>
      </c>
      <c r="I275" s="58">
        <v>79610780</v>
      </c>
      <c r="J275" s="98"/>
      <c r="K275" s="57" t="s">
        <v>1586</v>
      </c>
      <c r="L275" s="43" t="s">
        <v>1587</v>
      </c>
      <c r="M275" s="104" t="s">
        <v>746</v>
      </c>
      <c r="N275" s="81">
        <v>44095</v>
      </c>
      <c r="O275" s="56">
        <v>1363</v>
      </c>
      <c r="P275" s="76" t="str">
        <f>VLOOKUP(O275,[1]Listas!$A$2:$B$16,2,0)</f>
        <v>Fortalecimiento de la gestión local y de las acciones de vigilancia y control</v>
      </c>
      <c r="Q275" s="60" t="s">
        <v>48</v>
      </c>
      <c r="R275" s="99">
        <v>8240100</v>
      </c>
      <c r="S275" s="65">
        <v>44098</v>
      </c>
      <c r="T275" s="81">
        <v>44196</v>
      </c>
      <c r="U275" s="76" t="s">
        <v>41</v>
      </c>
      <c r="V275" s="107" t="s">
        <v>1588</v>
      </c>
      <c r="W275" s="80" t="s">
        <v>449</v>
      </c>
      <c r="X275" s="60" t="s">
        <v>40</v>
      </c>
      <c r="Y275" s="60">
        <v>0</v>
      </c>
      <c r="Z275" s="64" t="str">
        <f t="shared" si="42"/>
        <v>NA</v>
      </c>
      <c r="AA275" s="44" t="s">
        <v>40</v>
      </c>
      <c r="AB275" s="44" t="s">
        <v>40</v>
      </c>
      <c r="AC275" s="44" t="s">
        <v>40</v>
      </c>
      <c r="AD275" s="45" t="s">
        <v>40</v>
      </c>
      <c r="AE275" s="44" t="s">
        <v>40</v>
      </c>
      <c r="AF275" s="68" t="s">
        <v>40</v>
      </c>
      <c r="AG275" s="44" t="s">
        <v>40</v>
      </c>
      <c r="AH275" s="44" t="s">
        <v>40</v>
      </c>
      <c r="AI275" s="59" t="str">
        <f t="shared" si="39"/>
        <v>NA</v>
      </c>
      <c r="AJ275" s="67" t="str">
        <f t="shared" si="39"/>
        <v>NA</v>
      </c>
      <c r="AK275" s="57" t="str">
        <f t="shared" si="39"/>
        <v>NA</v>
      </c>
    </row>
    <row r="276" spans="1:37" ht="16" customHeight="1" x14ac:dyDescent="0.25">
      <c r="A276" s="42">
        <v>271</v>
      </c>
      <c r="B276" s="39" t="s">
        <v>42</v>
      </c>
      <c r="C276" s="42" t="str">
        <f t="shared" ca="1" si="40"/>
        <v>EN EJECUCION</v>
      </c>
      <c r="D276" s="41">
        <f t="shared" ca="1" si="41"/>
        <v>5.1546391752577317E-2</v>
      </c>
      <c r="E276" s="73" t="s">
        <v>1589</v>
      </c>
      <c r="F276" s="74" t="s">
        <v>1590</v>
      </c>
      <c r="G276" s="66">
        <v>1018492884</v>
      </c>
      <c r="H276" s="58" t="str">
        <f>+F276</f>
        <v xml:space="preserve">LUZ KARIME LOPEZ RODRIGUEZ  </v>
      </c>
      <c r="I276" s="58">
        <f>+G276</f>
        <v>1018492884</v>
      </c>
      <c r="J276" s="98"/>
      <c r="K276" s="57" t="s">
        <v>1591</v>
      </c>
      <c r="L276" s="43" t="s">
        <v>1592</v>
      </c>
      <c r="M276" s="104" t="s">
        <v>1593</v>
      </c>
      <c r="N276" s="81">
        <v>44096</v>
      </c>
      <c r="O276" s="101">
        <v>1381</v>
      </c>
      <c r="P276" s="76" t="str">
        <f>VLOOKUP(O276,[1]Listas!$A$2:$B$16,2,0)</f>
        <v>Kennedy mejor para las víctimas, la paz y la reconciliación</v>
      </c>
      <c r="Q276" s="60" t="s">
        <v>48</v>
      </c>
      <c r="R276" s="99">
        <v>13440000</v>
      </c>
      <c r="S276" s="65">
        <v>44099</v>
      </c>
      <c r="T276" s="81">
        <v>44196</v>
      </c>
      <c r="U276" s="76" t="s">
        <v>41</v>
      </c>
      <c r="V276" s="107" t="s">
        <v>1594</v>
      </c>
      <c r="W276" s="80" t="s">
        <v>1595</v>
      </c>
      <c r="X276" s="60" t="s">
        <v>40</v>
      </c>
      <c r="Y276" s="60">
        <v>0</v>
      </c>
      <c r="Z276" s="64" t="str">
        <f t="shared" si="42"/>
        <v>NA</v>
      </c>
      <c r="AA276" s="44" t="s">
        <v>40</v>
      </c>
      <c r="AB276" s="44" t="s">
        <v>40</v>
      </c>
      <c r="AC276" s="44" t="s">
        <v>40</v>
      </c>
      <c r="AD276" s="45" t="s">
        <v>40</v>
      </c>
      <c r="AE276" s="44" t="s">
        <v>40</v>
      </c>
      <c r="AF276" s="68" t="s">
        <v>40</v>
      </c>
      <c r="AG276" s="44" t="s">
        <v>40</v>
      </c>
      <c r="AH276" s="44" t="s">
        <v>40</v>
      </c>
      <c r="AI276" s="59" t="str">
        <f t="shared" si="39"/>
        <v>NA</v>
      </c>
      <c r="AJ276" s="67" t="str">
        <f t="shared" si="39"/>
        <v>NA</v>
      </c>
      <c r="AK276" s="57" t="str">
        <f t="shared" si="39"/>
        <v>NA</v>
      </c>
    </row>
    <row r="277" spans="1:37" ht="16" customHeight="1" x14ac:dyDescent="0.25">
      <c r="A277" s="42">
        <v>272</v>
      </c>
      <c r="B277" s="39" t="s">
        <v>42</v>
      </c>
      <c r="C277" s="42" t="str">
        <f t="shared" ca="1" si="40"/>
        <v>EN EJECUCION</v>
      </c>
      <c r="D277" s="41">
        <f t="shared" ca="1" si="41"/>
        <v>2.1276595744680851E-2</v>
      </c>
      <c r="E277" s="73" t="s">
        <v>1596</v>
      </c>
      <c r="F277" s="74" t="s">
        <v>1597</v>
      </c>
      <c r="G277" s="66">
        <v>79325319</v>
      </c>
      <c r="H277" s="58" t="str">
        <f t="shared" ref="H277:I280" si="43">+F277</f>
        <v>EDILBERTO RODRIGUEZ GARZON</v>
      </c>
      <c r="I277" s="58">
        <f t="shared" si="43"/>
        <v>79325319</v>
      </c>
      <c r="J277" s="98"/>
      <c r="K277" s="57" t="s">
        <v>1598</v>
      </c>
      <c r="L277" s="43" t="s">
        <v>1599</v>
      </c>
      <c r="M277" s="104" t="s">
        <v>1600</v>
      </c>
      <c r="N277" s="81">
        <v>44096</v>
      </c>
      <c r="O277" s="56">
        <v>1371</v>
      </c>
      <c r="P277" s="76" t="str">
        <f>VLOOKUP(O277,[1]Listas!$A$2:$B$16,2,0)</f>
        <v>Fortalecimiento de la participación</v>
      </c>
      <c r="Q277" s="60" t="s">
        <v>48</v>
      </c>
      <c r="R277" s="99">
        <v>17638400</v>
      </c>
      <c r="S277" s="65">
        <v>44102</v>
      </c>
      <c r="T277" s="81">
        <v>44196</v>
      </c>
      <c r="U277" s="76" t="s">
        <v>41</v>
      </c>
      <c r="V277" s="107" t="s">
        <v>1601</v>
      </c>
      <c r="W277" s="80" t="s">
        <v>82</v>
      </c>
      <c r="X277" s="60" t="s">
        <v>40</v>
      </c>
      <c r="Y277" s="60">
        <v>0</v>
      </c>
      <c r="Z277" s="64" t="str">
        <f t="shared" si="42"/>
        <v>NA</v>
      </c>
      <c r="AA277" s="44" t="s">
        <v>40</v>
      </c>
      <c r="AB277" s="44" t="s">
        <v>40</v>
      </c>
      <c r="AC277" s="44" t="s">
        <v>40</v>
      </c>
      <c r="AD277" s="45" t="s">
        <v>40</v>
      </c>
      <c r="AE277" s="44" t="s">
        <v>40</v>
      </c>
      <c r="AF277" s="68" t="s">
        <v>40</v>
      </c>
      <c r="AG277" s="44" t="s">
        <v>40</v>
      </c>
      <c r="AH277" s="44" t="s">
        <v>40</v>
      </c>
      <c r="AI277" s="59" t="str">
        <f t="shared" ref="AI277:AK280" si="44">+AE277</f>
        <v>NA</v>
      </c>
      <c r="AJ277" s="67" t="str">
        <f t="shared" si="44"/>
        <v>NA</v>
      </c>
      <c r="AK277" s="57" t="str">
        <f t="shared" si="44"/>
        <v>NA</v>
      </c>
    </row>
    <row r="278" spans="1:37" ht="16" customHeight="1" x14ac:dyDescent="0.25">
      <c r="A278" s="42">
        <v>273</v>
      </c>
      <c r="B278" s="39" t="s">
        <v>42</v>
      </c>
      <c r="C278" s="42" t="str">
        <f t="shared" ca="1" si="40"/>
        <v>EN EJECUCION</v>
      </c>
      <c r="D278" s="41">
        <f t="shared" ca="1" si="41"/>
        <v>2.1276595744680851E-2</v>
      </c>
      <c r="E278" s="73" t="s">
        <v>1602</v>
      </c>
      <c r="F278" s="74" t="s">
        <v>1603</v>
      </c>
      <c r="G278" s="66">
        <v>52073277</v>
      </c>
      <c r="H278" s="58" t="str">
        <f t="shared" si="43"/>
        <v>DIANA PATRICIA DIAZ GARCIA</v>
      </c>
      <c r="I278" s="58">
        <f t="shared" si="43"/>
        <v>52073277</v>
      </c>
      <c r="J278" s="98"/>
      <c r="K278" s="57" t="s">
        <v>1604</v>
      </c>
      <c r="L278" s="43" t="s">
        <v>1605</v>
      </c>
      <c r="M278" s="104" t="s">
        <v>79</v>
      </c>
      <c r="N278" s="81">
        <v>44096</v>
      </c>
      <c r="O278" s="56">
        <v>1371</v>
      </c>
      <c r="P278" s="76" t="str">
        <f>VLOOKUP(O278,[1]Listas!$A$2:$B$16,2,0)</f>
        <v>Fortalecimiento de la participación</v>
      </c>
      <c r="Q278" s="60" t="s">
        <v>48</v>
      </c>
      <c r="R278" s="99">
        <v>17638400</v>
      </c>
      <c r="S278" s="65">
        <v>44102</v>
      </c>
      <c r="T278" s="81">
        <v>44196</v>
      </c>
      <c r="U278" s="76" t="s">
        <v>41</v>
      </c>
      <c r="V278" s="107" t="s">
        <v>1606</v>
      </c>
      <c r="W278" s="80" t="s">
        <v>82</v>
      </c>
      <c r="X278" s="60" t="s">
        <v>40</v>
      </c>
      <c r="Y278" s="60">
        <v>0</v>
      </c>
      <c r="Z278" s="64" t="str">
        <f t="shared" si="42"/>
        <v>NA</v>
      </c>
      <c r="AA278" s="44" t="s">
        <v>40</v>
      </c>
      <c r="AB278" s="44" t="s">
        <v>40</v>
      </c>
      <c r="AC278" s="44" t="s">
        <v>40</v>
      </c>
      <c r="AD278" s="45" t="s">
        <v>40</v>
      </c>
      <c r="AE278" s="44" t="s">
        <v>40</v>
      </c>
      <c r="AF278" s="68" t="s">
        <v>40</v>
      </c>
      <c r="AG278" s="44" t="s">
        <v>40</v>
      </c>
      <c r="AH278" s="44" t="s">
        <v>40</v>
      </c>
      <c r="AI278" s="59" t="str">
        <f t="shared" si="44"/>
        <v>NA</v>
      </c>
      <c r="AJ278" s="67" t="str">
        <f t="shared" si="44"/>
        <v>NA</v>
      </c>
      <c r="AK278" s="57" t="str">
        <f t="shared" si="44"/>
        <v>NA</v>
      </c>
    </row>
    <row r="279" spans="1:37" ht="16" customHeight="1" x14ac:dyDescent="0.25">
      <c r="A279" s="53">
        <v>274</v>
      </c>
      <c r="B279" s="39" t="s">
        <v>42</v>
      </c>
      <c r="C279" s="42" t="str">
        <f t="shared" ca="1" si="40"/>
        <v>EN EJECUCION</v>
      </c>
      <c r="D279" s="41">
        <f t="shared" ca="1" si="41"/>
        <v>2.1276595744680851E-2</v>
      </c>
      <c r="E279" s="73" t="s">
        <v>1607</v>
      </c>
      <c r="F279" s="74" t="s">
        <v>1608</v>
      </c>
      <c r="G279" s="102">
        <v>1033732030</v>
      </c>
      <c r="H279" s="58" t="str">
        <f t="shared" si="43"/>
        <v>NASLY NAYELY CRUZ CHAVARRO</v>
      </c>
      <c r="I279" s="58">
        <f t="shared" si="43"/>
        <v>1033732030</v>
      </c>
      <c r="J279" s="98"/>
      <c r="K279" s="57" t="s">
        <v>1609</v>
      </c>
      <c r="L279" s="117" t="s">
        <v>1610</v>
      </c>
      <c r="M279" s="104" t="s">
        <v>1611</v>
      </c>
      <c r="N279" s="81">
        <v>44097</v>
      </c>
      <c r="O279" s="101">
        <v>1381</v>
      </c>
      <c r="P279" s="76" t="str">
        <f>VLOOKUP(O279,[1]Listas!$A$2:$B$16,2,0)</f>
        <v>Kennedy mejor para las víctimas, la paz y la reconciliación</v>
      </c>
      <c r="Q279" s="60" t="s">
        <v>48</v>
      </c>
      <c r="R279" s="103">
        <v>13440000</v>
      </c>
      <c r="S279" s="65">
        <v>44102</v>
      </c>
      <c r="T279" s="81">
        <v>44196</v>
      </c>
      <c r="U279" s="76" t="s">
        <v>41</v>
      </c>
      <c r="V279" s="107" t="s">
        <v>1612</v>
      </c>
      <c r="W279" s="80" t="s">
        <v>1595</v>
      </c>
      <c r="X279" s="60" t="s">
        <v>40</v>
      </c>
      <c r="Y279" s="60">
        <v>0</v>
      </c>
      <c r="Z279" s="64" t="str">
        <f t="shared" si="42"/>
        <v>NA</v>
      </c>
      <c r="AA279" s="44" t="s">
        <v>40</v>
      </c>
      <c r="AB279" s="44" t="s">
        <v>40</v>
      </c>
      <c r="AC279" s="44" t="s">
        <v>40</v>
      </c>
      <c r="AD279" s="45" t="s">
        <v>40</v>
      </c>
      <c r="AE279" s="44" t="s">
        <v>40</v>
      </c>
      <c r="AF279" s="68" t="s">
        <v>40</v>
      </c>
      <c r="AG279" s="44" t="s">
        <v>40</v>
      </c>
      <c r="AH279" s="44" t="s">
        <v>40</v>
      </c>
      <c r="AI279" s="59" t="str">
        <f t="shared" si="44"/>
        <v>NA</v>
      </c>
      <c r="AJ279" s="67" t="str">
        <f t="shared" si="44"/>
        <v>NA</v>
      </c>
      <c r="AK279" s="57" t="str">
        <f t="shared" si="44"/>
        <v>NA</v>
      </c>
    </row>
    <row r="280" spans="1:37" ht="16" customHeight="1" x14ac:dyDescent="0.25">
      <c r="A280" s="53">
        <v>276</v>
      </c>
      <c r="B280" s="39" t="s">
        <v>42</v>
      </c>
      <c r="C280" s="42" t="str">
        <f t="shared" ca="1" si="40"/>
        <v>EN EJECUCION</v>
      </c>
      <c r="D280" s="41">
        <f t="shared" ca="1" si="41"/>
        <v>5.1546391752577317E-2</v>
      </c>
      <c r="E280" s="73" t="s">
        <v>1613</v>
      </c>
      <c r="F280" s="74" t="s">
        <v>1614</v>
      </c>
      <c r="G280" s="102">
        <v>1032368561</v>
      </c>
      <c r="H280" s="58" t="str">
        <f t="shared" si="43"/>
        <v>JULIO ANDRES ARAGON</v>
      </c>
      <c r="I280" s="58">
        <f t="shared" si="43"/>
        <v>1032368561</v>
      </c>
      <c r="J280" s="98"/>
      <c r="K280" s="57" t="s">
        <v>1615</v>
      </c>
      <c r="L280" s="117" t="s">
        <v>1616</v>
      </c>
      <c r="M280" s="104" t="s">
        <v>1617</v>
      </c>
      <c r="N280" s="105">
        <v>44098</v>
      </c>
      <c r="O280" s="101">
        <v>1367</v>
      </c>
      <c r="P280" s="76" t="str">
        <f>VLOOKUP(O280,[1]Listas!$A$2:$B$16,2,0)</f>
        <v>Recuperación de la malla vial local</v>
      </c>
      <c r="Q280" s="60" t="s">
        <v>48</v>
      </c>
      <c r="R280" s="103">
        <v>17600000</v>
      </c>
      <c r="S280" s="106">
        <v>44099</v>
      </c>
      <c r="T280" s="81">
        <v>44196</v>
      </c>
      <c r="U280" s="76" t="s">
        <v>41</v>
      </c>
      <c r="V280" s="107" t="s">
        <v>1618</v>
      </c>
      <c r="W280" s="80" t="s">
        <v>449</v>
      </c>
      <c r="X280" s="60" t="s">
        <v>40</v>
      </c>
      <c r="Y280" s="60">
        <v>0</v>
      </c>
      <c r="Z280" s="64" t="str">
        <f t="shared" si="42"/>
        <v>NA</v>
      </c>
      <c r="AA280" s="44" t="s">
        <v>40</v>
      </c>
      <c r="AB280" s="44" t="s">
        <v>40</v>
      </c>
      <c r="AC280" s="44" t="s">
        <v>40</v>
      </c>
      <c r="AD280" s="45" t="s">
        <v>40</v>
      </c>
      <c r="AE280" s="44" t="s">
        <v>40</v>
      </c>
      <c r="AF280" s="68" t="s">
        <v>40</v>
      </c>
      <c r="AG280" s="44" t="s">
        <v>40</v>
      </c>
      <c r="AH280" s="44" t="s">
        <v>40</v>
      </c>
      <c r="AI280" s="59" t="str">
        <f t="shared" si="44"/>
        <v>NA</v>
      </c>
      <c r="AJ280" s="67" t="str">
        <f t="shared" si="44"/>
        <v>NA</v>
      </c>
      <c r="AK280" s="57" t="str">
        <f t="shared" si="44"/>
        <v>NA</v>
      </c>
    </row>
  </sheetData>
  <autoFilter ref="B7:AK280" xr:uid="{1F78617C-5249-4FE3-AE1C-A605221D9D00}"/>
  <mergeCells count="6">
    <mergeCell ref="AI6:AK6"/>
    <mergeCell ref="B2:J2"/>
    <mergeCell ref="B3:J3"/>
    <mergeCell ref="X6:AA6"/>
    <mergeCell ref="AB6:AD6"/>
    <mergeCell ref="AE6:AH6"/>
  </mergeCells>
  <conditionalFormatting sqref="T69:T84 Q69:Q84 Q87:Q90 T87:T90 T92:T93 Q92:Q93 Q95:Q169 T171 Q171 Q173:Q187 T173:T187 T208:T222 T95:T169 Q193:Q260 T224:T246 Q8:Q67 T8:T67 Q266:Q280">
    <cfRule type="expression" dxfId="123" priority="164">
      <formula>#REF!&gt;=Q8</formula>
    </cfRule>
  </conditionalFormatting>
  <conditionalFormatting sqref="F171 F175 F177:F178">
    <cfRule type="expression" dxfId="122" priority="165">
      <formula>#REF!="NO"</formula>
    </cfRule>
  </conditionalFormatting>
  <conditionalFormatting sqref="E209:E246 E8:E207 E266:E280">
    <cfRule type="expression" dxfId="121" priority="167">
      <formula>$Q8="NO"</formula>
    </cfRule>
  </conditionalFormatting>
  <conditionalFormatting sqref="T188:T189 T191:T204 T206">
    <cfRule type="expression" dxfId="120" priority="155">
      <formula>#REF!&gt;=T188</formula>
    </cfRule>
  </conditionalFormatting>
  <conditionalFormatting sqref="E186:E207 E209:E214">
    <cfRule type="duplicateValues" dxfId="119" priority="168"/>
  </conditionalFormatting>
  <conditionalFormatting sqref="Q188">
    <cfRule type="expression" dxfId="118" priority="153">
      <formula>#REF!&gt;=Q188</formula>
    </cfRule>
  </conditionalFormatting>
  <conditionalFormatting sqref="Q189">
    <cfRule type="expression" dxfId="117" priority="152">
      <formula>#REF!&gt;=Q189</formula>
    </cfRule>
  </conditionalFormatting>
  <conditionalFormatting sqref="Q191">
    <cfRule type="expression" dxfId="116" priority="151">
      <formula>#REF!&gt;=Q191</formula>
    </cfRule>
  </conditionalFormatting>
  <conditionalFormatting sqref="Q192">
    <cfRule type="expression" dxfId="115" priority="150">
      <formula>#REF!&gt;=Q192</formula>
    </cfRule>
  </conditionalFormatting>
  <conditionalFormatting sqref="E208">
    <cfRule type="expression" dxfId="114" priority="146">
      <formula>$Q208="NO"</formula>
    </cfRule>
  </conditionalFormatting>
  <conditionalFormatting sqref="E208">
    <cfRule type="duplicateValues" dxfId="113" priority="145"/>
  </conditionalFormatting>
  <conditionalFormatting sqref="E208">
    <cfRule type="duplicateValues" dxfId="112" priority="147"/>
  </conditionalFormatting>
  <conditionalFormatting sqref="T207">
    <cfRule type="expression" dxfId="111" priority="139">
      <formula>#REF!&gt;=T207</formula>
    </cfRule>
  </conditionalFormatting>
  <conditionalFormatting sqref="K212:K221">
    <cfRule type="expression" dxfId="110" priority="138">
      <formula>$R212="NO"</formula>
    </cfRule>
  </conditionalFormatting>
  <conditionalFormatting sqref="F9">
    <cfRule type="duplicateValues" dxfId="109" priority="137"/>
  </conditionalFormatting>
  <conditionalFormatting sqref="K281:K1048576 K191:K211 K7:K189 K222:K233 K235:K265">
    <cfRule type="duplicateValues" dxfId="108" priority="169"/>
  </conditionalFormatting>
  <conditionalFormatting sqref="E222:E223 E8:E185">
    <cfRule type="duplicateValues" dxfId="107" priority="170"/>
  </conditionalFormatting>
  <conditionalFormatting sqref="K190">
    <cfRule type="expression" dxfId="106" priority="135">
      <formula>$R190="NO"</formula>
    </cfRule>
  </conditionalFormatting>
  <conditionalFormatting sqref="K190">
    <cfRule type="duplicateValues" dxfId="105" priority="136"/>
  </conditionalFormatting>
  <conditionalFormatting sqref="T205">
    <cfRule type="expression" dxfId="104" priority="114">
      <formula>#REF!&gt;=T205</formula>
    </cfRule>
  </conditionalFormatting>
  <conditionalFormatting sqref="K212:K221">
    <cfRule type="duplicateValues" dxfId="103" priority="171"/>
  </conditionalFormatting>
  <conditionalFormatting sqref="E215:E221">
    <cfRule type="duplicateValues" dxfId="102" priority="172"/>
  </conditionalFormatting>
  <conditionalFormatting sqref="D6">
    <cfRule type="duplicateValues" dxfId="101" priority="99"/>
  </conditionalFormatting>
  <conditionalFormatting sqref="L230">
    <cfRule type="duplicateValues" dxfId="100" priority="96"/>
  </conditionalFormatting>
  <conditionalFormatting sqref="E247">
    <cfRule type="expression" dxfId="99" priority="94">
      <formula>$Q247="NO"</formula>
    </cfRule>
  </conditionalFormatting>
  <conditionalFormatting sqref="E247">
    <cfRule type="duplicateValues" dxfId="98" priority="95"/>
  </conditionalFormatting>
  <conditionalFormatting sqref="E248">
    <cfRule type="expression" dxfId="97" priority="92">
      <formula>$Q248="NO"</formula>
    </cfRule>
  </conditionalFormatting>
  <conditionalFormatting sqref="E248">
    <cfRule type="duplicateValues" dxfId="96" priority="93"/>
  </conditionalFormatting>
  <conditionalFormatting sqref="E249">
    <cfRule type="expression" dxfId="95" priority="90">
      <formula>$Q249="NO"</formula>
    </cfRule>
  </conditionalFormatting>
  <conditionalFormatting sqref="E249">
    <cfRule type="duplicateValues" dxfId="94" priority="91"/>
  </conditionalFormatting>
  <conditionalFormatting sqref="E250:E252">
    <cfRule type="expression" dxfId="93" priority="88">
      <formula>$Q250="NO"</formula>
    </cfRule>
  </conditionalFormatting>
  <conditionalFormatting sqref="E250:E252">
    <cfRule type="duplicateValues" dxfId="92" priority="89"/>
  </conditionalFormatting>
  <conditionalFormatting sqref="E253:E263">
    <cfRule type="expression" dxfId="91" priority="86">
      <formula>$Q253="NO"</formula>
    </cfRule>
  </conditionalFormatting>
  <conditionalFormatting sqref="E253:E263">
    <cfRule type="duplicateValues" dxfId="90" priority="87"/>
  </conditionalFormatting>
  <conditionalFormatting sqref="T247:T260">
    <cfRule type="expression" dxfId="89" priority="85">
      <formula>#REF!&gt;=T247</formula>
    </cfRule>
  </conditionalFormatting>
  <conditionalFormatting sqref="E264">
    <cfRule type="expression" dxfId="88" priority="77">
      <formula>$Q264="NO"</formula>
    </cfRule>
  </conditionalFormatting>
  <conditionalFormatting sqref="E264">
    <cfRule type="duplicateValues" dxfId="87" priority="78"/>
  </conditionalFormatting>
  <conditionalFormatting sqref="Q261:Q265">
    <cfRule type="expression" dxfId="86" priority="76">
      <formula>#REF!&gt;=Q261</formula>
    </cfRule>
  </conditionalFormatting>
  <conditionalFormatting sqref="E265">
    <cfRule type="expression" dxfId="85" priority="74">
      <formula>$Q265="NO"</formula>
    </cfRule>
  </conditionalFormatting>
  <conditionalFormatting sqref="E265">
    <cfRule type="duplicateValues" dxfId="84" priority="75"/>
  </conditionalFormatting>
  <conditionalFormatting sqref="F72">
    <cfRule type="duplicateValues" dxfId="83" priority="70"/>
  </conditionalFormatting>
  <conditionalFormatting sqref="F72">
    <cfRule type="duplicateValues" dxfId="82" priority="69"/>
  </conditionalFormatting>
  <conditionalFormatting sqref="K234">
    <cfRule type="duplicateValues" dxfId="81" priority="68"/>
  </conditionalFormatting>
  <conditionalFormatting sqref="E224:E246 E215:E221">
    <cfRule type="duplicateValues" dxfId="80" priority="173"/>
  </conditionalFormatting>
  <conditionalFormatting sqref="K276">
    <cfRule type="duplicateValues" dxfId="79" priority="39"/>
  </conditionalFormatting>
  <conditionalFormatting sqref="K277">
    <cfRule type="duplicateValues" dxfId="78" priority="38"/>
  </conditionalFormatting>
  <conditionalFormatting sqref="K278">
    <cfRule type="duplicateValues" dxfId="77" priority="37"/>
  </conditionalFormatting>
  <conditionalFormatting sqref="K279">
    <cfRule type="duplicateValues" dxfId="76" priority="36"/>
  </conditionalFormatting>
  <conditionalFormatting sqref="A6">
    <cfRule type="duplicateValues" dxfId="75" priority="1"/>
  </conditionalFormatting>
  <conditionalFormatting sqref="G281:G1048576 J6:J265 G6:G7 J281:J1048576">
    <cfRule type="duplicateValues" dxfId="74" priority="186"/>
    <cfRule type="duplicateValues" dxfId="73" priority="187"/>
  </conditionalFormatting>
  <conditionalFormatting sqref="G281:G1048576 J258:J261 G6:G7">
    <cfRule type="duplicateValues" dxfId="72" priority="207"/>
  </conditionalFormatting>
  <conditionalFormatting sqref="E281:E1048576 E6:E207 E209:E265">
    <cfRule type="duplicateValues" dxfId="71" priority="210"/>
  </conditionalFormatting>
  <conditionalFormatting sqref="AB72 F281:F1048576 F6:F8 F10:F71 F73:F189 F191:F214 F216:F265">
    <cfRule type="duplicateValues" dxfId="70" priority="241"/>
  </conditionalFormatting>
  <conditionalFormatting sqref="AB72 F281:F1048576 F6:F71 F73:F265">
    <cfRule type="duplicateValues" dxfId="69" priority="255"/>
  </conditionalFormatting>
  <conditionalFormatting sqref="K266:K275">
    <cfRule type="duplicateValues" dxfId="68" priority="449"/>
  </conditionalFormatting>
  <conditionalFormatting sqref="K280">
    <cfRule type="duplicateValues" dxfId="67" priority="561"/>
  </conditionalFormatting>
  <conditionalFormatting sqref="J266:J280">
    <cfRule type="duplicateValues" dxfId="66" priority="574"/>
    <cfRule type="duplicateValues" dxfId="65" priority="575"/>
  </conditionalFormatting>
  <conditionalFormatting sqref="E266:E280">
    <cfRule type="duplicateValues" dxfId="63" priority="603"/>
  </conditionalFormatting>
  <conditionalFormatting sqref="F266:F280">
    <cfRule type="duplicateValues" dxfId="62" priority="605"/>
  </conditionalFormatting>
  <conditionalFormatting sqref="Z276:AK280">
    <cfRule type="dataBar" priority="607">
      <dataBar>
        <cfvo type="min"/>
        <cfvo type="max"/>
        <color rgb="FF638EC6"/>
      </dataBar>
      <extLst>
        <ext xmlns:x14="http://schemas.microsoft.com/office/spreadsheetml/2009/9/main" uri="{B025F937-C7B1-47D3-B67F-A62EFF666E3E}">
          <x14:id>{98E048A0-7CE8-479A-9FD1-CCC6EF03D273}</x14:id>
        </ext>
      </extLst>
    </cfRule>
  </conditionalFormatting>
  <conditionalFormatting sqref="D8:D280">
    <cfRule type="dataBar" priority="609">
      <dataBar>
        <cfvo type="min"/>
        <cfvo type="max"/>
        <color rgb="FF638EC6"/>
      </dataBar>
      <extLst>
        <ext xmlns:x14="http://schemas.microsoft.com/office/spreadsheetml/2009/9/main" uri="{B025F937-C7B1-47D3-B67F-A62EFF666E3E}">
          <x14:id>{39F6BE87-4DFC-4E91-B4C8-3E5544E405C2}</x14:id>
        </ext>
      </extLst>
    </cfRule>
  </conditionalFormatting>
  <hyperlinks>
    <hyperlink ref="K187" r:id="rId1" display="https://hecaa.mineducacion.gov.co/consultaspublicas/programas" xr:uid="{47679C94-2239-4006-A7D5-D782178DF435}"/>
    <hyperlink ref="L59" r:id="rId2" xr:uid="{1B03B675-4D4C-4B1D-99C6-37E6F672E894}"/>
    <hyperlink ref="L200" r:id="rId3" xr:uid="{F327BC95-2E88-4E85-AE13-21AE5E9B39FB}"/>
    <hyperlink ref="L110" r:id="rId4" xr:uid="{30444EA0-45A2-482A-B8AF-70973E823B47}"/>
    <hyperlink ref="L104" r:id="rId5" xr:uid="{3683FF1E-3E52-49B9-9CF3-326DDD9C01CD}"/>
    <hyperlink ref="L124" r:id="rId6" xr:uid="{4888AE0A-B46F-4722-A497-8BD2A3CE39D9}"/>
    <hyperlink ref="L125" r:id="rId7" xr:uid="{28DD102C-DE02-42AC-B16C-84130F2DF82A}"/>
    <hyperlink ref="L129" r:id="rId8" xr:uid="{A43F3CD6-F0A2-4068-B672-0312D6EA9B33}"/>
    <hyperlink ref="L140" r:id="rId9" xr:uid="{2F7866CF-5AE0-4FC3-8668-684367919E02}"/>
    <hyperlink ref="L153" r:id="rId10" xr:uid="{2A551874-A635-4C68-A18C-AA82CDFA910E}"/>
    <hyperlink ref="L169" r:id="rId11" xr:uid="{078F5882-6E19-4562-B99B-2745961C16E2}"/>
    <hyperlink ref="L168" r:id="rId12" xr:uid="{749B39CF-DF7E-4AC1-AAA9-BA7485732C5A}"/>
    <hyperlink ref="L166" r:id="rId13" xr:uid="{F2A344E5-D7BC-4841-BEBB-049228AD6D09}"/>
    <hyperlink ref="L164" r:id="rId14" xr:uid="{EC5516C2-B4D8-4B4F-80D2-A4050DE0BFDB}"/>
    <hyperlink ref="L163" r:id="rId15" xr:uid="{4DC24CE9-D1A8-481D-B67E-59C9EE35224F}"/>
    <hyperlink ref="L160" r:id="rId16" xr:uid="{E57A3909-4339-40C5-9523-A4958BC77DC7}"/>
    <hyperlink ref="L159" r:id="rId17" xr:uid="{E3F2C39A-4D94-4CAF-BD0A-EA223920AECA}"/>
    <hyperlink ref="L171" r:id="rId18" xr:uid="{83898844-998B-4EBB-8E0B-1B76D8261377}"/>
    <hyperlink ref="L172" r:id="rId19" xr:uid="{2A9A4E7D-F559-42C5-8665-C78B915D4978}"/>
    <hyperlink ref="L174" r:id="rId20" xr:uid="{4969F0AE-EC39-4868-B4C1-1EE2358777FB}"/>
    <hyperlink ref="L175" r:id="rId21" xr:uid="{8D7A8BC5-4184-4A7F-916D-E4A7ED2D0089}"/>
    <hyperlink ref="L178" r:id="rId22" xr:uid="{245B3BCC-F0DE-4C81-A576-8CEB18AD7F8F}"/>
    <hyperlink ref="L177" r:id="rId23" xr:uid="{7E3F4B7E-1C49-459D-A351-A601CE2669C5}"/>
    <hyperlink ref="L176" r:id="rId24" xr:uid="{BC14E5D5-5BD5-4E15-AF7C-B3893D5DB3C1}"/>
    <hyperlink ref="L95" r:id="rId25" xr:uid="{6100C081-333C-41A3-B0D0-5BF1A282ABB0}"/>
    <hyperlink ref="L115" r:id="rId26" xr:uid="{FD6F0F04-7529-411C-B450-F8BB88E7FF3F}"/>
    <hyperlink ref="L127" r:id="rId27" xr:uid="{6AE88402-211B-4D28-A00B-73ABB0DBB75F}"/>
    <hyperlink ref="L146" r:id="rId28" xr:uid="{342E29BE-2737-4329-80EE-A32DDA5D10F3}"/>
    <hyperlink ref="L180" r:id="rId29" xr:uid="{287B0E63-CFAC-4A09-B140-C1DA50CD2749}"/>
    <hyperlink ref="L223" r:id="rId30" xr:uid="{4A675559-D68E-4AE8-8271-5BB64BFEA72F}"/>
    <hyperlink ref="L220" r:id="rId31" xr:uid="{955D96A4-CC0A-4C2C-BB17-F607246EDE7B}"/>
    <hyperlink ref="L219" r:id="rId32" xr:uid="{C3A18B26-7576-4BD9-986B-6275E8932A69}"/>
    <hyperlink ref="L218" r:id="rId33" xr:uid="{2F6B6AB4-5B2A-49C7-9387-4A3734BDD813}"/>
    <hyperlink ref="L217" r:id="rId34" xr:uid="{86295006-E1DE-45C1-ABBD-76495869ECF1}"/>
    <hyperlink ref="L202" r:id="rId35" xr:uid="{EFCF6734-BCFB-49DE-A03C-B1EB151B857C}"/>
    <hyperlink ref="L215" r:id="rId36" xr:uid="{4787C82A-7B61-4700-B62E-B3BB69358AE0}"/>
    <hyperlink ref="L209" r:id="rId37" xr:uid="{ADAE6577-C3A9-4A9F-809F-BD163232600A}"/>
    <hyperlink ref="L14" r:id="rId38" xr:uid="{0C3668EB-2D2D-419B-882B-4F96FFEFCE90}"/>
    <hyperlink ref="L214" r:id="rId39" xr:uid="{F45F4006-CA71-469B-8A42-8172528C989B}"/>
    <hyperlink ref="L213" r:id="rId40" xr:uid="{60A3BC56-0DC2-455B-A973-D843A11D59C3}"/>
    <hyperlink ref="L212" r:id="rId41" xr:uid="{5849E804-0564-4C5F-A853-95C78877E00D}"/>
    <hyperlink ref="L211" r:id="rId42" xr:uid="{CD05E768-2312-41AE-86F7-AAD5B2ADABBC}"/>
    <hyperlink ref="L210" r:id="rId43" xr:uid="{D19FD7E5-EAB5-4430-B73A-7FF7E5A4F331}"/>
    <hyperlink ref="L207" r:id="rId44" xr:uid="{E16F6150-0D22-451D-A6E2-AAFD496FB379}"/>
    <hyperlink ref="L206" r:id="rId45" xr:uid="{20AF6FFF-B4F8-4DD5-8A70-C64D22D1643B}"/>
    <hyperlink ref="L205" r:id="rId46" xr:uid="{8254707E-8655-454D-8F27-8361877BC675}"/>
    <hyperlink ref="L204" r:id="rId47" xr:uid="{48FA1ED2-B81B-4182-BD99-48F6D4C24980}"/>
    <hyperlink ref="L203" r:id="rId48" xr:uid="{41578891-AA68-44D9-BFF5-3B2DD5CD94FD}"/>
    <hyperlink ref="L78" r:id="rId49" xr:uid="{3B1EA039-866A-4E08-8B58-0179A9891845}"/>
    <hyperlink ref="L112" r:id="rId50" xr:uid="{1B5F5BF2-09F4-4C88-94E5-388FD6D2AFA6}"/>
    <hyperlink ref="L113" r:id="rId51" xr:uid="{804DD1FE-DA7F-4877-8C3E-9E068E6A1B9B}"/>
    <hyperlink ref="L111" r:id="rId52" xr:uid="{AAEAAAC5-ABD8-435B-A929-BF5B1D1A3B49}"/>
    <hyperlink ref="L114" r:id="rId53" xr:uid="{D776AD7A-9AC8-4828-8321-6039ABB44697}"/>
    <hyperlink ref="L117" r:id="rId54" xr:uid="{E5A2FEC5-8589-401E-8695-A8E4F25FA5D2}"/>
    <hyperlink ref="L116" r:id="rId55" xr:uid="{FDDC11E0-80D2-4083-8711-04853A9EF274}"/>
    <hyperlink ref="L118" r:id="rId56" xr:uid="{FFD718B2-352C-4081-8EBF-EDB752E03C02}"/>
    <hyperlink ref="L132" r:id="rId57" xr:uid="{CBFE7B35-29D6-4695-B321-6A2EC0BFC7CD}"/>
    <hyperlink ref="L134" r:id="rId58" xr:uid="{5CF5D6E2-4E6C-46FC-A160-D5D24707B4BE}"/>
    <hyperlink ref="L135" r:id="rId59" xr:uid="{F73FA041-0F99-45DE-8BB2-66871175B70B}"/>
    <hyperlink ref="L133" r:id="rId60" xr:uid="{71DDBFC1-999D-4D3A-97DD-DEF15DE56DD4}"/>
    <hyperlink ref="L136" r:id="rId61" xr:uid="{8ABA4551-93C1-448F-AAD2-F28D056E4F73}"/>
    <hyperlink ref="L139" r:id="rId62" xr:uid="{A91CE1F3-B164-40A6-AA1F-D45C7D3D4D73}"/>
    <hyperlink ref="L143" r:id="rId63" xr:uid="{44AA19DA-0E27-42E8-85E0-C16A43D459AD}"/>
    <hyperlink ref="L142" r:id="rId64" xr:uid="{07C4E73D-3492-476D-851B-09A57E2BC59B}"/>
    <hyperlink ref="L138" r:id="rId65" xr:uid="{536E1094-CAA0-4DE3-BBE4-B552DB631267}"/>
    <hyperlink ref="L137" r:id="rId66" xr:uid="{8A6EE630-15E4-4ADB-A088-6306D29BB89C}"/>
    <hyperlink ref="L141" r:id="rId67" xr:uid="{E2E80AE0-87AF-4926-AE37-2AC0A8D96E58}"/>
    <hyperlink ref="L144" r:id="rId68" xr:uid="{79F2C224-617D-45CB-9C92-BDA35E457BEA}"/>
    <hyperlink ref="L145" r:id="rId69" xr:uid="{3DC02DFC-5573-4E9C-A3A3-3DA190BDB46E}"/>
    <hyperlink ref="L147" r:id="rId70" xr:uid="{2820D416-F741-477D-88EC-F956C49431FF}"/>
    <hyperlink ref="L148" r:id="rId71" xr:uid="{EA5D75DB-A130-44D7-AB4B-331C3BF801A9}"/>
    <hyperlink ref="L150" r:id="rId72" xr:uid="{24701172-8721-497E-97D7-CA1DB1002266}"/>
    <hyperlink ref="L149" r:id="rId73" xr:uid="{87814EAF-6F21-42D5-9C57-AB6D13F8B3E5}"/>
    <hyperlink ref="L151" r:id="rId74" xr:uid="{81762569-A423-4B62-AE30-4F1761573668}"/>
    <hyperlink ref="L152" r:id="rId75" xr:uid="{F7DD5466-C5B9-47B3-A884-34C287E52B25}"/>
    <hyperlink ref="L96" r:id="rId76" xr:uid="{2F29D77F-811A-416B-9F1E-D1818D95C5AA}"/>
    <hyperlink ref="L97" r:id="rId77" xr:uid="{D1BD5226-3941-4612-91BE-EC757F9F80BD}"/>
    <hyperlink ref="L98" r:id="rId78" xr:uid="{DBA53F03-9D5D-4126-8DE3-6907F8FF9B61}"/>
    <hyperlink ref="L108" r:id="rId79" xr:uid="{8F9584F0-6552-4FA1-87AC-95FE23EE1C97}"/>
    <hyperlink ref="L109" r:id="rId80" xr:uid="{8216A30D-6E31-445F-AF8A-4B7D1131C1F5}"/>
    <hyperlink ref="L154" r:id="rId81" xr:uid="{3D74DA21-36C1-42B8-8643-B4554FA9F185}"/>
    <hyperlink ref="L155" r:id="rId82" xr:uid="{F6DF95CA-BC37-4CC0-BEF7-F93A9D8E2A6F}"/>
    <hyperlink ref="L156" r:id="rId83" xr:uid="{9CB472F0-DB38-4D3E-A6D0-53207E720330}"/>
    <hyperlink ref="L119" r:id="rId84" xr:uid="{2D5C674C-C33A-487C-80B5-873CC13BE57A}"/>
    <hyperlink ref="L120" r:id="rId85" xr:uid="{A2501C56-BBA5-4DEE-B106-41E2AF6D0141}"/>
    <hyperlink ref="L121" r:id="rId86" xr:uid="{FFB211C7-B0F4-45A5-B928-536A34FE967C}"/>
    <hyperlink ref="L122" r:id="rId87" xr:uid="{C0448E3E-D51A-4430-984F-A1AAC93AC13E}"/>
    <hyperlink ref="L123" r:id="rId88" xr:uid="{D9BF4C3A-9A35-40CE-855A-BE295CF73E09}"/>
    <hyperlink ref="L126" r:id="rId89" xr:uid="{9AA550EB-1F16-4A90-AA6B-F16DA1BEE2B3}"/>
    <hyperlink ref="L128" r:id="rId90" xr:uid="{9C46AD09-3ADF-4613-B790-C96FDF898F00}"/>
    <hyperlink ref="L130" r:id="rId91" xr:uid="{095AB873-D2D6-4CF3-8D58-557F2044AAE6}"/>
    <hyperlink ref="L131" r:id="rId92" xr:uid="{07CDED20-0787-4949-8152-8A0CCB0D621B}"/>
    <hyperlink ref="L100" r:id="rId93" xr:uid="{1DFFC78D-780D-4C01-B35F-EBB4978BDF1F}"/>
    <hyperlink ref="L101" r:id="rId94" xr:uid="{F7FA9B6A-5FA5-4500-919B-CE62A04F8DFE}"/>
    <hyperlink ref="L201" r:id="rId95" xr:uid="{EA75E19A-ACC7-4643-8E5D-3560BBE16DED}"/>
    <hyperlink ref="L198" r:id="rId96" xr:uid="{4156D934-70C6-4687-853C-CCC63C71A5C5}"/>
    <hyperlink ref="L197" r:id="rId97" xr:uid="{7431F05B-EFD2-4EBE-89CC-33310C17F604}"/>
    <hyperlink ref="L196" r:id="rId98" xr:uid="{36248471-0940-4548-A3B8-2FDA03E425BF}"/>
    <hyperlink ref="L195" r:id="rId99" xr:uid="{9A826261-69B9-4D11-92ED-E11328C89A93}"/>
    <hyperlink ref="L194" r:id="rId100" xr:uid="{B22F4FF5-2606-4023-8F49-EECB2960AB5E}"/>
    <hyperlink ref="L193" r:id="rId101" xr:uid="{D1E0806C-6331-4218-8B1E-ED3684ED40B1}"/>
    <hyperlink ref="L192" r:id="rId102" xr:uid="{A6678E53-5351-41BA-B078-33EBD36E222E}"/>
    <hyperlink ref="L191" r:id="rId103" xr:uid="{DAF96EAE-06AF-48DC-9CAD-B86BA3E6029E}"/>
    <hyperlink ref="L190" r:id="rId104" xr:uid="{D292E107-EC55-4C94-9F3E-6047BBCC853F}"/>
    <hyperlink ref="L189" r:id="rId105" xr:uid="{EF9B256F-5739-4D62-9865-D3B4012F38E1}"/>
    <hyperlink ref="L188" r:id="rId106" xr:uid="{237F9551-BC56-438D-926F-50685BB07DAF}"/>
    <hyperlink ref="L187" r:id="rId107" xr:uid="{A2EC76DE-55B2-4AAC-92FE-53E83CB30690}"/>
    <hyperlink ref="L208" r:id="rId108" xr:uid="{8BE41ABF-06DB-4EDF-BEE4-9A145AAB655D}"/>
    <hyperlink ref="L186" r:id="rId109" xr:uid="{46A07F0C-9551-49EB-8F39-75FD34D459E4}"/>
    <hyperlink ref="L185" r:id="rId110" xr:uid="{D9128D1B-DD6B-4C91-9639-D42D9EB7DBA9}"/>
    <hyperlink ref="L184" r:id="rId111" xr:uid="{8386E804-376A-4150-879D-4DB6AF120F3A}"/>
    <hyperlink ref="L183" r:id="rId112" xr:uid="{4569D3C1-C182-47E9-AF6B-8C041B609C14}"/>
    <hyperlink ref="L182" r:id="rId113" xr:uid="{6C9D31B5-B81B-4706-86BE-911BE9C3A92C}"/>
    <hyperlink ref="L173" r:id="rId114" xr:uid="{8746B576-1348-4E5E-8A42-7CDA891E97D0}"/>
    <hyperlink ref="L170" r:id="rId115" xr:uid="{DBB1718D-22AB-4FA5-AA79-7690AC0D962D}"/>
    <hyperlink ref="L167" r:id="rId116" xr:uid="{83F48617-85CD-4D2D-A99A-4ACF2D063440}"/>
    <hyperlink ref="L165" r:id="rId117" xr:uid="{21DE688A-CE96-49C0-BC1D-62AD7D6B66C5}"/>
    <hyperlink ref="L162" r:id="rId118" xr:uid="{8C8355B3-8C69-486C-9F09-60A20B5DA7F3}"/>
    <hyperlink ref="L161" r:id="rId119" xr:uid="{6C4618FB-B9D0-4A68-A2E0-150FC6A2F6C0}"/>
    <hyperlink ref="L158" r:id="rId120" xr:uid="{4E899046-0F10-4F82-A33A-CD7BC206A965}"/>
    <hyperlink ref="L107" r:id="rId121" xr:uid="{9612FCAE-E2B5-4CCD-BA8E-EE53429E45A8}"/>
    <hyperlink ref="L105" r:id="rId122" xr:uid="{1B303612-B41E-4816-8334-5A9CFF6D1AD6}"/>
    <hyperlink ref="L66" r:id="rId123" xr:uid="{D83CE2C4-2F78-4590-99A9-21E8EFF3878B}"/>
    <hyperlink ref="L157" r:id="rId124" xr:uid="{03F29D9C-1B7B-43F5-8E8A-25888738197B}"/>
    <hyperlink ref="L86" r:id="rId125" xr:uid="{89E1B351-461F-4C9A-BA76-52CA07A8F4B2}"/>
    <hyperlink ref="L50" r:id="rId126" xr:uid="{3C084E17-5AEA-47F9-BAA1-498C4E0F54E4}"/>
    <hyperlink ref="L67" r:id="rId127" xr:uid="{EFF2F39A-B2D0-41B4-B5B7-FB00B8FF9626}"/>
    <hyperlink ref="L216" r:id="rId128" xr:uid="{804DDF14-C551-4955-AD38-89E725B93389}"/>
    <hyperlink ref="L32" r:id="rId129" xr:uid="{14E6FC50-A117-46DD-8A07-43F7E1452ED6}"/>
    <hyperlink ref="L53" r:id="rId130" xr:uid="{47257B24-B4B1-4C73-968E-762DF8CEDFDA}"/>
    <hyperlink ref="L26" r:id="rId131" xr:uid="{CFA77D13-FBAC-47C0-9C31-00972E2D6015}"/>
    <hyperlink ref="L24" r:id="rId132" xr:uid="{59E0C014-DF9D-428A-90E9-312BDEBED6F6}"/>
    <hyperlink ref="L11" r:id="rId133" xr:uid="{CAFE85AB-8A05-42DF-BFB3-4FC0E8B65720}"/>
    <hyperlink ref="L103" r:id="rId134" xr:uid="{86AD2414-263C-4455-BF7E-F9FB2C9C8D70}"/>
    <hyperlink ref="L65" r:id="rId135" xr:uid="{AE05099C-1932-4679-8308-5BFE72AF7D3E}"/>
    <hyperlink ref="L70" r:id="rId136" xr:uid="{7D2C8BF7-9B9E-41F2-9DE6-142881E42CA4}"/>
    <hyperlink ref="L63" r:id="rId137" xr:uid="{3660A0C4-C16F-4C70-8BA2-ACC1DE07B17C}"/>
    <hyperlink ref="L13" r:id="rId138" xr:uid="{8A422C3C-2FF3-41CC-A5C2-9DF848ED31C1}"/>
    <hyperlink ref="L221" r:id="rId139" xr:uid="{8A02B8A6-6226-4B7A-B4D1-6E21141C580D}"/>
    <hyperlink ref="L222" r:id="rId140" xr:uid="{7C976B3D-D0D9-40F4-A770-EDBD69EA90FB}"/>
    <hyperlink ref="L90" r:id="rId141" xr:uid="{6E2CCAE3-3341-48FF-8AC5-1F2AB5F83FCA}"/>
    <hyperlink ref="L224" r:id="rId142" xr:uid="{618ED6B7-87EB-4548-B016-56A922E8E24A}"/>
    <hyperlink ref="L33" r:id="rId143" xr:uid="{7D3F9B62-077D-44B8-9420-6D5558A38799}"/>
    <hyperlink ref="L31" r:id="rId144" xr:uid="{6F32DAA6-8423-4FFA-8D1B-9F6B0CF2D3ED}"/>
    <hyperlink ref="L34" r:id="rId145" xr:uid="{F919B796-617D-4A6B-8EC4-805B7845F287}"/>
    <hyperlink ref="L35" r:id="rId146" xr:uid="{4A43B7C6-11D6-4D9B-9DF2-DF33DA4E276C}"/>
    <hyperlink ref="L36" r:id="rId147" xr:uid="{74FEB304-F911-49D4-A85B-44B21D333D69}"/>
    <hyperlink ref="L37" r:id="rId148" xr:uid="{A86A7A78-E3C3-4153-8AD9-9B78D5BB2D7B}"/>
    <hyperlink ref="L38" r:id="rId149" xr:uid="{36C087F0-7C92-4AC2-8392-CACFF82EA0A7}"/>
    <hyperlink ref="L39" r:id="rId150" xr:uid="{828A70E3-5832-4C96-B718-9B006249F27D}"/>
    <hyperlink ref="L8" r:id="rId151" xr:uid="{CE1AAEA3-18D2-4384-A0F4-7D61E11F041F}"/>
    <hyperlink ref="L9" r:id="rId152" xr:uid="{410CB64B-0416-4145-B5B9-378135892061}"/>
    <hyperlink ref="L10" r:id="rId153" xr:uid="{2F52719F-716E-4830-B58D-6C917E88944A}"/>
    <hyperlink ref="L12" r:id="rId154" xr:uid="{90A773EC-2ED9-4CB8-9DB9-39265138EE3B}"/>
    <hyperlink ref="L225" r:id="rId155" xr:uid="{340B089F-C151-44B5-8D5B-D2909F8EBABA}"/>
    <hyperlink ref="L226" r:id="rId156" xr:uid="{5037C3E5-C67B-4042-A773-915FD8761434}"/>
    <hyperlink ref="L81" r:id="rId157" xr:uid="{5EB3970D-8342-4290-954C-45DD27A64F7B}"/>
    <hyperlink ref="L15" r:id="rId158" xr:uid="{2931229C-48DF-4B79-95DE-A0F4F2BB1CFC}"/>
    <hyperlink ref="L16" r:id="rId159" xr:uid="{18B6251B-8724-4F33-AD80-2D8140AA6434}"/>
    <hyperlink ref="L17" r:id="rId160" xr:uid="{805E3DD8-3B8A-45B0-93D2-6C1DE00161FE}"/>
    <hyperlink ref="L18" r:id="rId161" xr:uid="{7AD321CC-95DB-44E8-8ED2-2BD0314F7064}"/>
    <hyperlink ref="L19" r:id="rId162" xr:uid="{E3F917FB-26FA-4CA8-BA74-1E6C04C8F548}"/>
    <hyperlink ref="L20" r:id="rId163" xr:uid="{AA08E9C8-35AC-48FA-9C86-B5283765E7D9}"/>
    <hyperlink ref="L21" r:id="rId164" xr:uid="{E3292036-6668-47C2-A6AD-75C6CCE73A7E}"/>
    <hyperlink ref="L22" r:id="rId165" xr:uid="{1677D42C-43B2-404B-B2D5-59292AEF3072}"/>
    <hyperlink ref="L23" r:id="rId166" xr:uid="{D8B78D6B-C6A5-48D1-BE43-814CA4C7C275}"/>
    <hyperlink ref="L25" r:id="rId167" xr:uid="{DC5675B7-D6C4-4D4A-BE56-7B3268587AD7}"/>
    <hyperlink ref="L27" r:id="rId168" xr:uid="{D4DD41EF-250F-4319-BAA8-D898F8739B73}"/>
    <hyperlink ref="L28" r:id="rId169" xr:uid="{65198FB7-CDF9-49D4-8A5E-71C5F8F10AC5}"/>
    <hyperlink ref="L29" r:id="rId170" xr:uid="{A9CA8CF7-D6B4-4CFD-A584-D85B6B4C2EA0}"/>
    <hyperlink ref="L30" r:id="rId171" xr:uid="{23A71E1B-A922-45C8-96F4-87329A31C623}"/>
    <hyperlink ref="L40" r:id="rId172" xr:uid="{6B3CD720-E49E-4AF9-A1CA-F7B54BD4B77D}"/>
    <hyperlink ref="L41" r:id="rId173" xr:uid="{D8F47301-FBD1-4ECE-8D5D-71487DB2EA3B}"/>
    <hyperlink ref="L42" r:id="rId174" xr:uid="{A266CCF1-4B34-430F-A4D3-C7E4151C3361}"/>
    <hyperlink ref="L43" r:id="rId175" xr:uid="{97218573-0FD1-4B92-8FA2-3FB06EEEB7C8}"/>
    <hyperlink ref="L44" r:id="rId176" xr:uid="{E830E2B7-ED86-48E5-BE77-86365A962292}"/>
    <hyperlink ref="L45" r:id="rId177" xr:uid="{C9BE1541-2694-4F84-853F-E27FEAAAD61E}"/>
    <hyperlink ref="L46" r:id="rId178" xr:uid="{075F9679-5AA0-4027-BF75-1595B3A72D57}"/>
    <hyperlink ref="L47" r:id="rId179" xr:uid="{BD5C7E74-FB0C-43FD-8A9F-19C188B29D76}"/>
    <hyperlink ref="L48" r:id="rId180" xr:uid="{FBB83868-B10F-4E34-BA90-F53BFBFB9302}"/>
    <hyperlink ref="L49" r:id="rId181" xr:uid="{9986A30D-6267-4FC7-8F92-2C5A78E33E31}"/>
    <hyperlink ref="L51" r:id="rId182" xr:uid="{660C15AB-8550-4AAA-AA75-06386E982AFF}"/>
    <hyperlink ref="L52" r:id="rId183" xr:uid="{973B5CCC-7553-4D39-8057-AB77F7734AEB}"/>
    <hyperlink ref="L54" r:id="rId184" xr:uid="{10CA32E0-E8EE-47D5-8F58-7B2E20ED62C5}"/>
    <hyperlink ref="L55" r:id="rId185" xr:uid="{2160C659-68E1-421F-AD79-A4C4B6209DCF}"/>
    <hyperlink ref="L56" r:id="rId186" xr:uid="{4850270E-B629-4CEF-88F3-84054C090701}"/>
    <hyperlink ref="L57" r:id="rId187" xr:uid="{478F99FC-4750-4F15-985A-5EC135E5A5F9}"/>
    <hyperlink ref="L58" r:id="rId188" xr:uid="{6D9C6BC0-85A4-4929-9B19-88944990CFBA}"/>
    <hyperlink ref="L60" r:id="rId189" xr:uid="{0EE7A9AC-0870-4093-9A6A-6290E8E44707}"/>
    <hyperlink ref="L61" r:id="rId190" xr:uid="{E3D2EC43-C689-4189-9298-696BBC4BBFFD}"/>
    <hyperlink ref="L62" r:id="rId191" xr:uid="{CFD7F528-8B57-44AB-B1B2-2978114AA73D}"/>
    <hyperlink ref="L64" r:id="rId192" xr:uid="{746E011B-9D3E-474A-BFDF-4E3BC5FA36BA}"/>
    <hyperlink ref="L68" r:id="rId193" xr:uid="{F6C4D1F2-E224-44B5-8BA7-1DFAD57E3898}"/>
    <hyperlink ref="L69" r:id="rId194" xr:uid="{A11EE6AA-1A37-4DF0-9374-CE5C197DC9F1}"/>
    <hyperlink ref="L72" r:id="rId195" xr:uid="{495963B1-D66F-4C6F-B2A5-CF4A71259EBB}"/>
    <hyperlink ref="L71" r:id="rId196" xr:uid="{8DF44AF3-D971-4316-921B-7DCE3755E29B}"/>
    <hyperlink ref="L73" r:id="rId197" xr:uid="{2A177BD3-A0F1-4D72-8803-04FDBE4EAC49}"/>
    <hyperlink ref="L75" r:id="rId198" xr:uid="{4DD2253E-9EC1-4EA7-A004-5F30BFCF9196}"/>
    <hyperlink ref="L76" r:id="rId199" xr:uid="{7EDDD624-0F5D-4A6B-8199-EA97D2CC0394}"/>
    <hyperlink ref="L77" r:id="rId200" xr:uid="{E63081CF-B551-4EDC-98A6-BB0C5B0200BB}"/>
    <hyperlink ref="L79" r:id="rId201" xr:uid="{C1806450-5FA3-46FB-90AA-F73B37AEAB00}"/>
    <hyperlink ref="L80" r:id="rId202" xr:uid="{8F575E1A-9FD0-4D5B-B3FD-D4C2114A0B13}"/>
    <hyperlink ref="L82" r:id="rId203" xr:uid="{3675565D-45D3-4405-A8A2-B4EC6812E5F4}"/>
    <hyperlink ref="L83" r:id="rId204" xr:uid="{33D3535B-3E76-486E-94F8-EBA4F8B2F1DB}"/>
    <hyperlink ref="L84" r:id="rId205" xr:uid="{537F2058-73C2-4664-9DD0-4CB0A51000AF}"/>
    <hyperlink ref="L85" r:id="rId206" xr:uid="{AFDCC0F8-C5C7-4C4F-8C6E-1F2EB39CF661}"/>
    <hyperlink ref="L87" r:id="rId207" xr:uid="{EB84891B-706A-49D5-A45F-B9DC3F138EB2}"/>
    <hyperlink ref="L88" r:id="rId208" xr:uid="{914DD186-D244-44AA-93FA-FE1AE9604A33}"/>
    <hyperlink ref="L89" r:id="rId209" xr:uid="{A9A08481-1EFB-4D47-8CC4-7B643C0FDEB9}"/>
    <hyperlink ref="L91" r:id="rId210" xr:uid="{36F82A57-3F90-44AF-840F-B273E1C52A58}"/>
    <hyperlink ref="L92" r:id="rId211" xr:uid="{8067FF58-0551-4309-A380-E6AF8E3D5AF9}"/>
    <hyperlink ref="L257" r:id="rId212" xr:uid="{0521CCB7-BC8F-4D84-9A73-4F4DA374029D}"/>
    <hyperlink ref="L259" r:id="rId213" xr:uid="{45E7F927-CA60-4DEE-B6E8-80B73DDAE715}"/>
    <hyperlink ref="L258" r:id="rId214" xr:uid="{EB1B9C67-FBC9-4AA9-87E9-3FE6E1E12059}"/>
    <hyperlink ref="L260" r:id="rId215" xr:uid="{7D6B7359-DE86-47C4-A7A9-3E3844C8F169}"/>
    <hyperlink ref="L256" r:id="rId216" xr:uid="{26A257FE-924B-4FB8-BD21-D424B41DCC48}"/>
    <hyperlink ref="L255" r:id="rId217" xr:uid="{D3688FDF-56A9-44FB-ABEF-581477157C89}"/>
    <hyperlink ref="L249" r:id="rId218" xr:uid="{CC21C0C8-C1E9-40CF-9C2F-C905E6EF1D57}"/>
    <hyperlink ref="L248" r:id="rId219" xr:uid="{F75BB685-B25D-4FD9-870C-D25C8510304D}"/>
    <hyperlink ref="L254" r:id="rId220" xr:uid="{92E0A344-4272-4206-A5EC-C485C4D1276D}"/>
    <hyperlink ref="L247" r:id="rId221" xr:uid="{7957538D-2A86-4E18-B2F5-724F4D02CAAC}"/>
    <hyperlink ref="L250" r:id="rId222" xr:uid="{6F03747B-EE22-460A-84FF-9C680C197D32}"/>
    <hyperlink ref="L252" r:id="rId223" xr:uid="{F2AAB481-913B-4C83-91BE-79A29BBE883E}"/>
    <hyperlink ref="L251" r:id="rId224" xr:uid="{F98B8BE1-C0FE-459A-88C4-BCDDF72D8997}"/>
    <hyperlink ref="L246" r:id="rId225" xr:uid="{B6F541FB-21F6-49CA-9488-4C04A7DAB579}"/>
    <hyperlink ref="L245" r:id="rId226" xr:uid="{62C83FB4-A4D9-4AD6-AE43-0F0D8EF65CA2}"/>
    <hyperlink ref="L244" r:id="rId227" xr:uid="{AE0DB553-AFB1-4ECC-9ECA-FBCE8D077494}"/>
    <hyperlink ref="L243" r:id="rId228" xr:uid="{FDFEF11E-A2C0-4C6D-B854-C32348308AFC}"/>
    <hyperlink ref="L232" r:id="rId229" xr:uid="{04C67EC2-A65B-4A28-9019-C379FC50ECAE}"/>
    <hyperlink ref="L242" r:id="rId230" xr:uid="{8BBE36A2-54D7-4468-BF3C-7AE571D3C2A6}"/>
    <hyperlink ref="L240" r:id="rId231" xr:uid="{C44E30E1-BC99-45D9-A225-BB886E5EAB86}"/>
    <hyperlink ref="L238" r:id="rId232" xr:uid="{C4B831D8-488B-45E5-857E-F56349495B9D}"/>
    <hyperlink ref="L239" r:id="rId233" xr:uid="{A982B82D-4641-443C-9F65-51FC19516E77}"/>
    <hyperlink ref="L237" r:id="rId234" xr:uid="{E502EABE-8F92-4C0F-AB38-977A8C275665}"/>
    <hyperlink ref="L241" r:id="rId235" xr:uid="{367450B3-F332-489E-9275-4D0BE1427B2B}"/>
    <hyperlink ref="L235" r:id="rId236" xr:uid="{64915315-168C-4F49-9D99-0C9CA216B95A}"/>
    <hyperlink ref="L233" r:id="rId237" xr:uid="{92C0FD4B-B2DE-4E05-9A14-872FCD135B11}"/>
    <hyperlink ref="L231" r:id="rId238" xr:uid="{FFAB85D8-20C5-453B-BA9D-4D96007B7335}"/>
    <hyperlink ref="L230" r:id="rId239" xr:uid="{822FF58C-2596-4CD8-BA53-43DB138D77ED}"/>
    <hyperlink ref="L229" r:id="rId240" xr:uid="{81FC0C61-B0F9-4958-B4C2-70903A2C80A7}"/>
    <hyperlink ref="L228" r:id="rId241" xr:uid="{FF52006F-2F66-40AC-8C31-4E8F86D16F56}"/>
    <hyperlink ref="L227" r:id="rId242" xr:uid="{D07ADCE6-FD63-4981-B5A5-FD56A29C907B}"/>
    <hyperlink ref="L236" r:id="rId243" xr:uid="{24628B54-F05A-4B36-B8E6-C492BB3B2ACA}"/>
    <hyperlink ref="L268" r:id="rId244" xr:uid="{45EC287D-27BE-46B6-8A61-F8938078C480}"/>
    <hyperlink ref="L267" r:id="rId245" xr:uid="{270F3CEB-0DE2-42DC-AFEE-F29D3D21651A}"/>
    <hyperlink ref="L266" r:id="rId246" xr:uid="{65CE994A-F2C4-4645-95C6-FAD1B8E82EE4}"/>
    <hyperlink ref="L265" r:id="rId247" xr:uid="{06F871E5-BBDC-46D6-9178-E91E35D61155}"/>
    <hyperlink ref="L262" r:id="rId248" xr:uid="{A0069EE2-1A36-4285-983E-3F1BA5CC8775}"/>
    <hyperlink ref="L263" r:id="rId249" xr:uid="{3B9AC92B-5DA1-4EB4-AE11-F1417661FFAD}"/>
    <hyperlink ref="L264" r:id="rId250" xr:uid="{35823BF6-5DD7-4CE2-A1DC-3C496FCD1750}"/>
    <hyperlink ref="L261" r:id="rId251" xr:uid="{602F19D7-C579-45EF-A2B3-D22287859597}"/>
    <hyperlink ref="L106" r:id="rId252" xr:uid="{680AC646-3605-475F-9622-129D9F7BDF6D}"/>
    <hyperlink ref="L253" r:id="rId253" xr:uid="{4D4B00AF-DD4A-48FA-9F8E-783DEF4F8D3B}"/>
    <hyperlink ref="L234" r:id="rId254" xr:uid="{0DFD4BCA-8886-40CC-8E23-0A95EC829F4A}"/>
    <hyperlink ref="L275" r:id="rId255" xr:uid="{99600044-B579-493D-83BE-653AEB57898B}"/>
    <hyperlink ref="L274" r:id="rId256" xr:uid="{381142EF-DDC8-4F63-BB53-0B3BD2A0E5B8}"/>
    <hyperlink ref="L273" r:id="rId257" xr:uid="{A7D944E6-B0D5-4AD7-AB36-E817DDA4C5D5}"/>
    <hyperlink ref="L272" r:id="rId258" xr:uid="{1ADD276B-0B17-4552-920F-9CD5D0230B9A}"/>
    <hyperlink ref="L271" r:id="rId259" xr:uid="{F63B9275-07C9-4E8A-8E76-EACF5564FBD9}"/>
    <hyperlink ref="L270" r:id="rId260" xr:uid="{B8F6F57E-7E61-4E85-A330-A4F712BB8684}"/>
    <hyperlink ref="L269" r:id="rId261" xr:uid="{CFB65B1B-CEE4-4C60-ADC0-54A3F2C29D1E}"/>
    <hyperlink ref="L280" r:id="rId262" xr:uid="{60D109E6-418F-4EE9-B878-FC0C6F52B478}"/>
    <hyperlink ref="L276" r:id="rId263" xr:uid="{EA338FDE-700F-45AE-A6A1-92F51ACD0530}"/>
    <hyperlink ref="L277" r:id="rId264" xr:uid="{623A8AE5-3C25-4B5B-B7EE-214849B32A04}"/>
    <hyperlink ref="L278" r:id="rId265" xr:uid="{62A2EAC5-05BB-4EDC-B136-E3852C2AAD50}"/>
    <hyperlink ref="L279" r:id="rId266" xr:uid="{4E6101ED-8088-41B8-BC11-A5F298CECDA3}"/>
  </hyperlinks>
  <pageMargins left="0.7" right="0.7" top="0.75" bottom="0.75" header="0.3" footer="0.3"/>
  <drawing r:id="rId267"/>
  <extLst>
    <ext xmlns:x14="http://schemas.microsoft.com/office/spreadsheetml/2009/9/main" uri="{78C0D931-6437-407d-A8EE-F0AAD7539E65}">
      <x14:conditionalFormattings>
        <x14:conditionalFormatting xmlns:xm="http://schemas.microsoft.com/office/excel/2006/main">
          <x14:cfRule type="dataBar" id="{98E048A0-7CE8-479A-9FD1-CCC6EF03D273}">
            <x14:dataBar minLength="0" maxLength="100" gradient="0">
              <x14:cfvo type="autoMin"/>
              <x14:cfvo type="autoMax"/>
              <x14:negativeFillColor rgb="FFFF0000"/>
              <x14:axisColor rgb="FF000000"/>
            </x14:dataBar>
          </x14:cfRule>
          <xm:sqref>Z276:AK280</xm:sqref>
        </x14:conditionalFormatting>
        <x14:conditionalFormatting xmlns:xm="http://schemas.microsoft.com/office/excel/2006/main">
          <x14:cfRule type="dataBar" id="{39F6BE87-4DFC-4E91-B4C8-3E5544E405C2}">
            <x14:dataBar minLength="0" maxLength="100" border="1" negativeBarBorderColorSameAsPositive="0">
              <x14:cfvo type="autoMin"/>
              <x14:cfvo type="autoMax"/>
              <x14:borderColor rgb="FF638EC6"/>
              <x14:negativeFillColor rgb="FFFF0000"/>
              <x14:negativeBorderColor rgb="FFFF0000"/>
              <x14:axisColor rgb="FF000000"/>
            </x14:dataBar>
          </x14:cfRule>
          <xm:sqref>D8:D280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42D07E0-88E9-4BFC-8972-BE244FE14BB4}">
          <x14:formula1>
            <xm:f>'[Base de Datos Contratacion 2020.xlsm]Listas'!#REF!</xm:f>
          </x14:formula1>
          <xm:sqref>AG30 AG26:AG27 AG22 AG20 AG18 AG8:AG15</xm:sqref>
        </x14:dataValidation>
        <x14:dataValidation type="list" allowBlank="1" showInputMessage="1" showErrorMessage="1" xr:uid="{B335F814-DE59-4551-A234-8BCA44EB53E3}">
          <x14:formula1>
            <xm:f>'[Base de Datos Contratacion 2020.xlsm]Listas'!#REF!</xm:f>
          </x14:formula1>
          <xm:sqref>B8:B280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AF1B2-1529-4BE1-B91B-8E2B589C1669}">
  <dimension ref="B10"/>
  <sheetViews>
    <sheetView workbookViewId="0">
      <selection activeCell="B13" sqref="B13"/>
    </sheetView>
  </sheetViews>
  <sheetFormatPr baseColWidth="10" defaultRowHeight="14.5" x14ac:dyDescent="0.35"/>
  <sheetData>
    <row r="10" spans="2:2" x14ac:dyDescent="0.35">
      <c r="B10" t="s">
        <v>1621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Camargo</dc:creator>
  <cp:lastModifiedBy>Lady Camargo</cp:lastModifiedBy>
  <dcterms:created xsi:type="dcterms:W3CDTF">2020-09-30T05:31:03Z</dcterms:created>
  <dcterms:modified xsi:type="dcterms:W3CDTF">2020-09-30T05:53:11Z</dcterms:modified>
</cp:coreProperties>
</file>